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7'!$B$1:$J$450</definedName>
    <definedName name="_xlnm.Print_Area" localSheetId="1">'приложение 8'!$B$1:$J$451</definedName>
  </definedNames>
  <calcPr fullCalcOnLoad="1"/>
</workbook>
</file>

<file path=xl/sharedStrings.xml><?xml version="1.0" encoding="utf-8"?>
<sst xmlns="http://schemas.openxmlformats.org/spreadsheetml/2006/main" count="1217" uniqueCount="114">
  <si>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</si>
  <si>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</si>
  <si>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</si>
  <si>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</si>
  <si>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</si>
  <si>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</si>
  <si>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</si>
  <si>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</si>
  <si>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</si>
  <si>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</si>
  <si>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</si>
  <si>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</si>
  <si>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</si>
  <si>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</si>
  <si>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</si>
  <si>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</si>
  <si>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</si>
  <si>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</si>
  <si>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</si>
  <si>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</si>
  <si>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</si>
  <si>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</si>
  <si>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</si>
  <si>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</si>
  <si>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</si>
  <si>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</si>
  <si>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</si>
  <si>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</si>
  <si>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</si>
  <si>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</si>
  <si>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</si>
  <si>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</si>
  <si>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</si>
  <si>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</si>
  <si>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</si>
  <si>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</si>
  <si>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</si>
  <si>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</si>
  <si>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</si>
  <si>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</si>
  <si>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</si>
  <si>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</si>
  <si>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</si>
  <si>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</si>
  <si>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</si>
  <si>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</si>
  <si>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</si>
  <si>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</si>
  <si>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</si>
  <si>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</si>
  <si>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</si>
  <si>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</si>
  <si>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</si>
  <si>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</si>
  <si>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</si>
  <si>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</si>
  <si>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</si>
  <si>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</si>
  <si>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</si>
  <si>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</si>
  <si>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</si>
  <si>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</si>
  <si>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</si>
  <si>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</si>
  <si>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</si>
  <si>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</si>
  <si>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</si>
  <si>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</si>
  <si>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</si>
  <si>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</si>
  <si>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</si>
  <si>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</si>
  <si>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</si>
  <si>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</si>
  <si>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</si>
  <si>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</si>
  <si>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</si>
  <si>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</si>
  <si>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</si>
  <si>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</si>
  <si>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</si>
  <si>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</si>
  <si>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</si>
  <si>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</si>
  <si>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</si>
  <si>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</si>
  <si>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</si>
  <si>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</si>
  <si>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</si>
  <si>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</si>
  <si>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</si>
  <si>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</si>
  <si>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</si>
  <si>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</si>
  <si>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</si>
  <si>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</si>
  <si>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</si>
  <si>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</si>
  <si>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</si>
  <si>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</si>
  <si>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</si>
  <si>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</si>
  <si>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</si>
  <si>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</si>
  <si>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</si>
  <si>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</si>
  <si>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</si>
  <si>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</si>
  <si>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</si>
  <si>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</si>
  <si>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</si>
  <si>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</si>
  <si>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</si>
  <si>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1.3.14 Региональный проект «Патриотическое воспитание граждан Российской Федерации»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</si>
</sst>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6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6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6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4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48" fillId="34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49" fontId="49" fillId="0" borderId="13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34" borderId="14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50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181" fontId="8" fillId="34" borderId="13" xfId="0" applyNumberFormat="1" applyFont="1" applyFill="1" applyBorder="1" applyAlignment="1" applyProtection="1">
      <alignment horizontal="left" vertical="center" wrapText="1"/>
      <protection/>
    </xf>
    <xf numFmtId="181" fontId="8" fillId="34" borderId="14" xfId="0" applyNumberFormat="1" applyFont="1" applyFill="1" applyBorder="1" applyAlignment="1" applyProtection="1">
      <alignment horizontal="left" vertical="center" wrapText="1"/>
      <protection/>
    </xf>
    <xf numFmtId="181" fontId="8" fillId="34" borderId="15" xfId="0" applyNumberFormat="1" applyFont="1" applyFill="1" applyBorder="1" applyAlignment="1" applyProtection="1">
      <alignment horizontal="left" vertical="center" wrapText="1"/>
      <protection/>
    </xf>
    <xf numFmtId="0" fontId="28" fillId="34" borderId="13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left" vertical="center" wrapText="1"/>
    </xf>
    <xf numFmtId="0" fontId="28" fillId="34" borderId="15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9" fontId="8" fillId="0" borderId="18" xfId="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1"/>
  <sheetViews>
    <sheetView view="pageBreakPreview" zoomScale="90" zoomScaleSheetLayoutView="90" workbookViewId="0" topLeftCell="B139">
      <selection activeCell="E140" sqref="E140:J150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5.140625" style="0" customWidth="1"/>
    <col min="9" max="9" width="14.57421875" style="0" customWidth="1"/>
    <col min="10" max="10" width="20.140625" style="0" customWidth="1"/>
  </cols>
  <sheetData>
    <row r="1" spans="2:10" ht="15">
      <c r="B1" s="97" t="s">
        <v>73</v>
      </c>
      <c r="C1" s="97"/>
      <c r="D1" s="97"/>
      <c r="E1" s="97"/>
      <c r="F1" s="97"/>
      <c r="G1" s="97"/>
      <c r="H1" s="97"/>
      <c r="I1" s="97"/>
      <c r="J1" s="97"/>
    </row>
    <row r="2" spans="2:10" ht="15">
      <c r="B2" s="97" t="s">
        <v>3</v>
      </c>
      <c r="C2" s="97"/>
      <c r="D2" s="97"/>
      <c r="E2" s="97"/>
      <c r="F2" s="97"/>
      <c r="G2" s="97"/>
      <c r="H2" s="97"/>
      <c r="I2" s="97"/>
      <c r="J2" s="97"/>
    </row>
    <row r="3" spans="2:10" ht="15">
      <c r="B3" s="97" t="s">
        <v>4</v>
      </c>
      <c r="C3" s="97"/>
      <c r="D3" s="97"/>
      <c r="E3" s="97"/>
      <c r="F3" s="97"/>
      <c r="G3" s="97"/>
      <c r="H3" s="97"/>
      <c r="I3" s="97"/>
      <c r="J3" s="97"/>
    </row>
    <row r="4" spans="2:10" ht="15">
      <c r="B4" s="97" t="s">
        <v>5</v>
      </c>
      <c r="C4" s="97"/>
      <c r="D4" s="97"/>
      <c r="E4" s="97"/>
      <c r="F4" s="97"/>
      <c r="G4" s="97"/>
      <c r="H4" s="97"/>
      <c r="I4" s="97"/>
      <c r="J4" s="97"/>
    </row>
    <row r="5" spans="1:10" ht="15">
      <c r="A5" s="46" t="s">
        <v>7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</row>
    <row r="10" ht="15.75">
      <c r="B10" s="1"/>
    </row>
    <row r="11" spans="1:10" ht="15.75">
      <c r="A11" s="41" t="s">
        <v>9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.75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5.75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2:13" ht="15.75">
      <c r="B15" s="42" t="s">
        <v>13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1" ht="15.75">
      <c r="B16" s="44" t="s">
        <v>14</v>
      </c>
      <c r="C16" s="44" t="s">
        <v>15</v>
      </c>
      <c r="D16" s="44" t="s">
        <v>16</v>
      </c>
      <c r="E16" s="44" t="s">
        <v>17</v>
      </c>
      <c r="F16" s="44"/>
      <c r="G16" s="44"/>
      <c r="H16" s="44"/>
      <c r="I16" s="44"/>
      <c r="J16" s="44"/>
      <c r="K16" t="s">
        <v>18</v>
      </c>
    </row>
    <row r="17" spans="2:10" ht="15.75">
      <c r="B17" s="44"/>
      <c r="C17" s="44"/>
      <c r="D17" s="44"/>
      <c r="E17" s="2"/>
      <c r="F17" s="2"/>
      <c r="G17" s="2"/>
      <c r="H17" s="31"/>
      <c r="I17" s="32"/>
      <c r="J17" s="2"/>
    </row>
    <row r="18" spans="2:10" ht="15.75">
      <c r="B18" s="44"/>
      <c r="C18" s="44"/>
      <c r="D18" s="44"/>
      <c r="E18" s="2">
        <v>2020</v>
      </c>
      <c r="F18" s="2">
        <v>2021</v>
      </c>
      <c r="G18" s="28">
        <v>2022</v>
      </c>
      <c r="H18" s="31">
        <v>2023</v>
      </c>
      <c r="I18" s="32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8">
        <v>6</v>
      </c>
      <c r="H19" s="31">
        <v>7</v>
      </c>
      <c r="I19" s="32">
        <v>8</v>
      </c>
      <c r="J19" s="2">
        <v>9</v>
      </c>
    </row>
    <row r="20" spans="2:11" ht="16.5" thickBot="1">
      <c r="B20" s="45" t="s">
        <v>20</v>
      </c>
      <c r="C20" s="48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1120748.0999999999</v>
      </c>
      <c r="H20" s="5">
        <f>H21+H22+H23+H24+H25</f>
        <v>831895.2000000001</v>
      </c>
      <c r="I20" s="5">
        <f>I21+I22+I23+I24+I25</f>
        <v>811624.1</v>
      </c>
      <c r="J20" s="5">
        <f>SUM(E20:I20)</f>
        <v>4547896.6</v>
      </c>
      <c r="K20" s="6"/>
    </row>
    <row r="21" spans="2:11" ht="48" thickBot="1">
      <c r="B21" s="45"/>
      <c r="C21" s="48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169093.40000000002</v>
      </c>
      <c r="H21" s="5">
        <f>H33+H195+H398</f>
        <v>98816.70000000001</v>
      </c>
      <c r="I21" s="5">
        <f t="shared" si="0"/>
        <v>99791.5</v>
      </c>
      <c r="J21" s="5">
        <f>SUM(E21:I21)</f>
        <v>646504.9</v>
      </c>
      <c r="K21" s="6"/>
    </row>
    <row r="22" spans="2:11" ht="95.25" thickBot="1">
      <c r="B22" s="45"/>
      <c r="C22" s="48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867756.2999999998</v>
      </c>
      <c r="H22" s="5">
        <f>H34+H196</f>
        <v>671544.9</v>
      </c>
      <c r="I22" s="5">
        <f t="shared" si="0"/>
        <v>663464.2</v>
      </c>
      <c r="J22" s="5">
        <f>SUM(E22:I22)</f>
        <v>3641810.8999999994</v>
      </c>
      <c r="K22" s="6"/>
    </row>
    <row r="23" spans="2:11" ht="111" thickBot="1">
      <c r="B23" s="45"/>
      <c r="C23" s="48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83898.4</v>
      </c>
      <c r="H23" s="5">
        <f t="shared" si="0"/>
        <v>61533.600000000006</v>
      </c>
      <c r="I23" s="5">
        <f t="shared" si="0"/>
        <v>48368.4</v>
      </c>
      <c r="J23" s="5">
        <f>SUM(E23:I23)</f>
        <v>259580.8</v>
      </c>
      <c r="K23" s="6"/>
    </row>
    <row r="24" spans="2:11" ht="111" thickBot="1">
      <c r="B24" s="45"/>
      <c r="C24" s="48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5"/>
      <c r="C25" s="48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5"/>
      <c r="C26" s="49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1120748.0999999999</v>
      </c>
      <c r="H26" s="8">
        <f>H27+H28+H29+H30+H31</f>
        <v>831895.2000000001</v>
      </c>
      <c r="I26" s="8">
        <f>I27+I28+I29+I30+I31</f>
        <v>811624.1</v>
      </c>
      <c r="J26" s="8">
        <f t="shared" si="1"/>
        <v>4547896.6</v>
      </c>
      <c r="K26" s="6"/>
    </row>
    <row r="27" spans="2:11" ht="15.75">
      <c r="B27" s="45"/>
      <c r="C27" s="50"/>
      <c r="D27" s="9" t="s">
        <v>28</v>
      </c>
      <c r="E27" s="8">
        <f>E33+E195+E398+E434</f>
        <v>125258.90000000001</v>
      </c>
      <c r="F27" s="8">
        <f>F33+F195+F398+F434</f>
        <v>153544.39999999997</v>
      </c>
      <c r="G27" s="8">
        <f>G33+G195+G398</f>
        <v>169093.40000000002</v>
      </c>
      <c r="H27" s="8">
        <f>H33+H195+H398+H434</f>
        <v>98816.70000000001</v>
      </c>
      <c r="I27" s="8">
        <f>I33+I195+I398+I434</f>
        <v>99791.5</v>
      </c>
      <c r="J27" s="8">
        <f>J33+J195+J398+J434</f>
        <v>646504.8999999999</v>
      </c>
      <c r="K27" s="6"/>
    </row>
    <row r="28" spans="2:11" ht="15.75">
      <c r="B28" s="45"/>
      <c r="C28" s="50"/>
      <c r="D28" s="9" t="s">
        <v>29</v>
      </c>
      <c r="E28" s="8">
        <f>E34+E196+E399+E435</f>
        <v>672864.2</v>
      </c>
      <c r="F28" s="8">
        <f>F34+F196+F399+F435</f>
        <v>766181.3</v>
      </c>
      <c r="G28" s="8">
        <f>G34+G196+G399+G435</f>
        <v>867756.2999999998</v>
      </c>
      <c r="H28" s="8">
        <f>H34+H196+H399+H435</f>
        <v>671544.9</v>
      </c>
      <c r="I28" s="8">
        <f>I34+I196+I399+I435</f>
        <v>663464.2</v>
      </c>
      <c r="J28" s="8">
        <f>J34+J196</f>
        <v>3641810.9</v>
      </c>
      <c r="K28" s="6"/>
    </row>
    <row r="29" spans="2:11" ht="15.75">
      <c r="B29" s="45"/>
      <c r="C29" s="50"/>
      <c r="D29" s="9" t="s">
        <v>30</v>
      </c>
      <c r="E29" s="8">
        <f>E35+E197+E400+E436</f>
        <v>19197.399999999998</v>
      </c>
      <c r="F29" s="8">
        <f>F35+F197+F400+F436</f>
        <v>46583</v>
      </c>
      <c r="G29" s="8">
        <f>G35+G197+G400+G436</f>
        <v>83898.4</v>
      </c>
      <c r="H29" s="8">
        <f>H35+H197+H400+H436</f>
        <v>61533.600000000006</v>
      </c>
      <c r="I29" s="8">
        <f>I35+I197+I400+I436</f>
        <v>48368.4</v>
      </c>
      <c r="J29" s="8">
        <f t="shared" si="1"/>
        <v>259580.8</v>
      </c>
      <c r="K29" s="6"/>
    </row>
    <row r="30" spans="2:11" ht="15.75">
      <c r="B30" s="45"/>
      <c r="C30" s="50"/>
      <c r="D30" s="9" t="s">
        <v>31</v>
      </c>
      <c r="E30" s="8">
        <f>E36+E198+E401+E437</f>
        <v>0</v>
      </c>
      <c r="F30" s="8">
        <f>F36+F198+F401+F437</f>
        <v>0</v>
      </c>
      <c r="G30" s="8">
        <f>G36+G198+G401+G437</f>
        <v>0</v>
      </c>
      <c r="H30" s="8">
        <f>H36+H198+H401+H437</f>
        <v>0</v>
      </c>
      <c r="I30" s="8">
        <f>I36+I198+I401+I437</f>
        <v>0</v>
      </c>
      <c r="J30" s="8">
        <f t="shared" si="1"/>
        <v>0</v>
      </c>
      <c r="K30" s="6"/>
    </row>
    <row r="31" spans="2:11" ht="15.75">
      <c r="B31" s="45"/>
      <c r="C31" s="51"/>
      <c r="D31" s="10" t="s">
        <v>32</v>
      </c>
      <c r="E31" s="8">
        <f>E37+E199+E402+E438</f>
        <v>0</v>
      </c>
      <c r="F31" s="8">
        <f>F37+F199+F402+F438</f>
        <v>0</v>
      </c>
      <c r="G31" s="8">
        <f>G37+G199+G402+G438</f>
        <v>0</v>
      </c>
      <c r="H31" s="8">
        <f>H37+H199+H402+H438</f>
        <v>0</v>
      </c>
      <c r="I31" s="8">
        <f>I37+I199+I402+I438</f>
        <v>0</v>
      </c>
      <c r="J31" s="8">
        <f t="shared" si="1"/>
        <v>0</v>
      </c>
      <c r="K31" s="6"/>
    </row>
    <row r="32" spans="2:13" ht="15.75">
      <c r="B32" s="52" t="s">
        <v>33</v>
      </c>
      <c r="C32" s="45" t="s">
        <v>21</v>
      </c>
      <c r="D32" s="11" t="s">
        <v>27</v>
      </c>
      <c r="E32" s="5">
        <f aca="true" t="shared" si="2" ref="E32:I37">E38</f>
        <v>788521.5999999999</v>
      </c>
      <c r="F32" s="5">
        <f t="shared" si="2"/>
        <v>939184.7</v>
      </c>
      <c r="G32" s="5">
        <f t="shared" si="2"/>
        <v>1023778.6999999998</v>
      </c>
      <c r="H32" s="5">
        <f t="shared" si="2"/>
        <v>767753.7000000001</v>
      </c>
      <c r="I32" s="5">
        <f t="shared" si="2"/>
        <v>783100.1</v>
      </c>
      <c r="J32" s="5">
        <f t="shared" si="1"/>
        <v>4302338.8</v>
      </c>
      <c r="K32" s="6" t="s">
        <v>18</v>
      </c>
      <c r="L32" s="6" t="s">
        <v>18</v>
      </c>
      <c r="M32" s="6" t="s">
        <v>18</v>
      </c>
    </row>
    <row r="33" spans="2:11" ht="15.75">
      <c r="B33" s="52"/>
      <c r="C33" s="45"/>
      <c r="D33" s="11" t="s">
        <v>28</v>
      </c>
      <c r="E33" s="5">
        <f t="shared" si="2"/>
        <v>109138.5</v>
      </c>
      <c r="F33" s="5">
        <f>F45+F51+F57+F153</f>
        <v>144133.8</v>
      </c>
      <c r="G33" s="5">
        <f t="shared" si="2"/>
        <v>147853.80000000002</v>
      </c>
      <c r="H33" s="5">
        <f t="shared" si="2"/>
        <v>69777.3</v>
      </c>
      <c r="I33" s="5">
        <f t="shared" si="2"/>
        <v>90638.5</v>
      </c>
      <c r="J33" s="5">
        <f t="shared" si="1"/>
        <v>561541.8999999999</v>
      </c>
      <c r="K33" s="6"/>
    </row>
    <row r="34" spans="2:11" ht="15.75">
      <c r="B34" s="52"/>
      <c r="C34" s="45"/>
      <c r="D34" s="11" t="s">
        <v>29</v>
      </c>
      <c r="E34" s="5">
        <f>E40</f>
        <v>662416</v>
      </c>
      <c r="F34" s="5">
        <f>F46+F52+F58+F154+F184+F172</f>
        <v>748467.9</v>
      </c>
      <c r="G34" s="5">
        <f t="shared" si="2"/>
        <v>827584.6999999998</v>
      </c>
      <c r="H34" s="5">
        <f t="shared" si="2"/>
        <v>649985.2000000001</v>
      </c>
      <c r="I34" s="5">
        <f t="shared" si="2"/>
        <v>644093.2</v>
      </c>
      <c r="J34" s="5">
        <f t="shared" si="1"/>
        <v>3532547</v>
      </c>
      <c r="K34" s="6"/>
    </row>
    <row r="35" spans="2:11" ht="15.75">
      <c r="B35" s="52"/>
      <c r="C35" s="45"/>
      <c r="D35" s="11" t="s">
        <v>30</v>
      </c>
      <c r="E35" s="5">
        <f t="shared" si="2"/>
        <v>16967.1</v>
      </c>
      <c r="F35" s="5">
        <f t="shared" si="2"/>
        <v>46583</v>
      </c>
      <c r="G35" s="5">
        <f t="shared" si="2"/>
        <v>48340.2</v>
      </c>
      <c r="H35" s="5">
        <f t="shared" si="2"/>
        <v>47991.200000000004</v>
      </c>
      <c r="I35" s="5">
        <f t="shared" si="2"/>
        <v>48368.4</v>
      </c>
      <c r="J35" s="5">
        <f t="shared" si="1"/>
        <v>208249.9</v>
      </c>
      <c r="K35" s="6"/>
    </row>
    <row r="36" spans="2:11" ht="15.75">
      <c r="B36" s="52"/>
      <c r="C36" s="45"/>
      <c r="D36" s="11" t="s">
        <v>31</v>
      </c>
      <c r="E36" s="5">
        <f t="shared" si="2"/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1"/>
        <v>0</v>
      </c>
      <c r="K36" s="6"/>
    </row>
    <row r="37" spans="2:11" ht="15.75">
      <c r="B37" s="52"/>
      <c r="C37" s="45"/>
      <c r="D37" s="12" t="s">
        <v>32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1"/>
        <v>0</v>
      </c>
      <c r="K37" s="6"/>
    </row>
    <row r="38" spans="2:11" ht="15.75">
      <c r="B38" s="52"/>
      <c r="C38" s="49" t="s">
        <v>6</v>
      </c>
      <c r="D38" s="11" t="s">
        <v>27</v>
      </c>
      <c r="E38" s="8">
        <f>E44+E50+E56+E182+E152</f>
        <v>788521.5999999999</v>
      </c>
      <c r="F38" s="8">
        <f>F39+F40+F41</f>
        <v>939184.7</v>
      </c>
      <c r="G38" s="8">
        <f>G39+G40+G41</f>
        <v>1023778.6999999998</v>
      </c>
      <c r="H38" s="8">
        <f>SUM(H39:H41)</f>
        <v>767753.7000000001</v>
      </c>
      <c r="I38" s="8">
        <f>I39+I40+I41+I42</f>
        <v>783100.1</v>
      </c>
      <c r="J38" s="8">
        <f t="shared" si="1"/>
        <v>4302338.8</v>
      </c>
      <c r="K38" s="6"/>
    </row>
    <row r="39" spans="2:11" ht="15.75">
      <c r="B39" s="52"/>
      <c r="C39" s="50"/>
      <c r="D39" s="11" t="s">
        <v>28</v>
      </c>
      <c r="E39" s="8">
        <f>E45+E51+E57+E183+E153</f>
        <v>109138.5</v>
      </c>
      <c r="F39" s="8">
        <f>F45+F51+F57+F153</f>
        <v>144133.8</v>
      </c>
      <c r="G39" s="8">
        <f>G45+G51+G57+G153</f>
        <v>147853.80000000002</v>
      </c>
      <c r="H39" s="8">
        <f>H45+H51+H57+H183+H153</f>
        <v>69777.3</v>
      </c>
      <c r="I39" s="8">
        <f>I45+I51+I57+I183+I153</f>
        <v>90638.5</v>
      </c>
      <c r="J39" s="8">
        <f>SUM(E39:I39)</f>
        <v>561541.8999999999</v>
      </c>
      <c r="K39" s="6"/>
    </row>
    <row r="40" spans="2:11" ht="15.75">
      <c r="B40" s="52"/>
      <c r="C40" s="50"/>
      <c r="D40" s="11" t="s">
        <v>29</v>
      </c>
      <c r="E40" s="8">
        <f>E46+E52+E58+E184+E154</f>
        <v>662416</v>
      </c>
      <c r="F40" s="8">
        <f>F46+F52+F58+F154+F184+F172</f>
        <v>748467.9</v>
      </c>
      <c r="G40" s="8">
        <f>G46+G52+G58+G154+G172</f>
        <v>827584.6999999998</v>
      </c>
      <c r="H40" s="8">
        <f>H46+H52+H58+H154+H184+H172</f>
        <v>649985.2000000001</v>
      </c>
      <c r="I40" s="8">
        <f>I46+I52+I58+I154+I184+I172</f>
        <v>644093.2</v>
      </c>
      <c r="J40" s="8">
        <f>SUM(E40:I40)</f>
        <v>3532547</v>
      </c>
      <c r="K40" s="6"/>
    </row>
    <row r="41" spans="2:11" ht="15.75">
      <c r="B41" s="52"/>
      <c r="C41" s="50"/>
      <c r="D41" s="11" t="s">
        <v>30</v>
      </c>
      <c r="E41" s="8">
        <f>E47+E53+E59+E155+E185</f>
        <v>16967.1</v>
      </c>
      <c r="F41" s="8">
        <f>F47+F53+F59+F155+F185</f>
        <v>46583</v>
      </c>
      <c r="G41" s="8">
        <f>G59+G155</f>
        <v>48340.2</v>
      </c>
      <c r="H41" s="8">
        <f>H47+H53+H59+H155+H185</f>
        <v>47991.200000000004</v>
      </c>
      <c r="I41" s="8">
        <f>I47+I53+I59+I155+I185</f>
        <v>48368.4</v>
      </c>
      <c r="J41" s="8">
        <f t="shared" si="1"/>
        <v>208249.9</v>
      </c>
      <c r="K41" s="6"/>
    </row>
    <row r="42" spans="2:11" ht="15.75">
      <c r="B42" s="52"/>
      <c r="C42" s="50"/>
      <c r="D42" s="11" t="s">
        <v>31</v>
      </c>
      <c r="E42" s="8">
        <f aca="true" t="shared" si="3" ref="E42:I43">E48+E54+E60</f>
        <v>0</v>
      </c>
      <c r="F42" s="8">
        <f t="shared" si="3"/>
        <v>0</v>
      </c>
      <c r="G42" s="8">
        <f>G48+G54+G60</f>
        <v>0</v>
      </c>
      <c r="H42" s="8">
        <f t="shared" si="3"/>
        <v>0</v>
      </c>
      <c r="I42" s="8">
        <f t="shared" si="3"/>
        <v>0</v>
      </c>
      <c r="J42" s="8">
        <f t="shared" si="1"/>
        <v>0</v>
      </c>
      <c r="K42" s="6"/>
    </row>
    <row r="43" spans="2:11" ht="15.75">
      <c r="B43" s="52"/>
      <c r="C43" s="51"/>
      <c r="D43" s="12" t="s">
        <v>32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8">
        <f t="shared" si="3"/>
        <v>0</v>
      </c>
      <c r="I43" s="8">
        <f t="shared" si="3"/>
        <v>0</v>
      </c>
      <c r="J43" s="8">
        <f t="shared" si="1"/>
        <v>0</v>
      </c>
      <c r="K43" s="6"/>
    </row>
    <row r="44" spans="2:11" ht="15.75">
      <c r="B44" s="53" t="s">
        <v>34</v>
      </c>
      <c r="C44" s="49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5691</v>
      </c>
      <c r="H44" s="8">
        <f>H45+H46+H47+H48+H49</f>
        <v>6135.700000000001</v>
      </c>
      <c r="I44" s="8">
        <f>I45+I46+I47+I48+I49</f>
        <v>5454.4</v>
      </c>
      <c r="J44" s="8">
        <f t="shared" si="1"/>
        <v>28092</v>
      </c>
      <c r="K44" s="6"/>
    </row>
    <row r="45" spans="2:11" ht="15.75">
      <c r="B45" s="53"/>
      <c r="C45" s="50"/>
      <c r="D45" s="11" t="s">
        <v>28</v>
      </c>
      <c r="E45" s="8">
        <v>3158.6</v>
      </c>
      <c r="F45" s="8">
        <v>3562</v>
      </c>
      <c r="G45" s="8">
        <v>3559</v>
      </c>
      <c r="H45" s="8">
        <v>3639.4</v>
      </c>
      <c r="I45" s="8">
        <v>4106.4</v>
      </c>
      <c r="J45" s="8">
        <f t="shared" si="1"/>
        <v>18025.4</v>
      </c>
      <c r="K45" s="6"/>
    </row>
    <row r="46" spans="2:11" ht="15.75">
      <c r="B46" s="53"/>
      <c r="C46" s="50"/>
      <c r="D46" s="11" t="s">
        <v>29</v>
      </c>
      <c r="E46" s="8">
        <v>2148.5</v>
      </c>
      <c r="F46" s="8">
        <v>1941.8</v>
      </c>
      <c r="G46" s="8">
        <v>2132</v>
      </c>
      <c r="H46" s="8">
        <v>2496.3</v>
      </c>
      <c r="I46" s="8">
        <v>1348</v>
      </c>
      <c r="J46" s="8">
        <v>0</v>
      </c>
      <c r="K46" s="6"/>
    </row>
    <row r="47" spans="2:11" ht="15.75">
      <c r="B47" s="53"/>
      <c r="C47" s="50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3"/>
      <c r="C48" s="50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3"/>
      <c r="C49" s="51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3" t="s">
        <v>35</v>
      </c>
      <c r="C50" s="49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41222.399999999994</v>
      </c>
      <c r="H50" s="8">
        <f>H51+H52+H53+H54+H55</f>
        <v>32394.4</v>
      </c>
      <c r="I50" s="8">
        <f>I51+I52+I53+I54+I55</f>
        <v>29418.1</v>
      </c>
      <c r="J50" s="8">
        <f>J51+J52</f>
        <v>174414.2</v>
      </c>
      <c r="K50" s="6"/>
    </row>
    <row r="51" spans="2:11" ht="15.75">
      <c r="B51" s="53"/>
      <c r="C51" s="50"/>
      <c r="D51" s="11" t="s">
        <v>28</v>
      </c>
      <c r="E51" s="8">
        <v>21825.1</v>
      </c>
      <c r="F51" s="8">
        <v>25185.9</v>
      </c>
      <c r="G51" s="8">
        <v>28040.1</v>
      </c>
      <c r="H51" s="8">
        <v>19576.4</v>
      </c>
      <c r="I51" s="8">
        <v>22472</v>
      </c>
      <c r="J51" s="8">
        <f aca="true" t="shared" si="4" ref="J51:J205">SUM(E51:I51)</f>
        <v>117099.5</v>
      </c>
      <c r="K51" s="6"/>
    </row>
    <row r="52" spans="2:11" ht="15.75">
      <c r="B52" s="53"/>
      <c r="C52" s="50"/>
      <c r="D52" s="11" t="s">
        <v>29</v>
      </c>
      <c r="E52" s="8">
        <v>12236</v>
      </c>
      <c r="F52" s="8">
        <v>12132.3</v>
      </c>
      <c r="G52" s="8">
        <v>13182.3</v>
      </c>
      <c r="H52" s="8">
        <v>12818</v>
      </c>
      <c r="I52" s="8">
        <v>6946.1</v>
      </c>
      <c r="J52" s="8">
        <f t="shared" si="4"/>
        <v>57314.7</v>
      </c>
      <c r="K52" s="6"/>
    </row>
    <row r="53" spans="2:11" ht="15.75">
      <c r="B53" s="53"/>
      <c r="C53" s="50"/>
      <c r="D53" s="11" t="s">
        <v>30</v>
      </c>
      <c r="E53" s="8"/>
      <c r="F53" s="8"/>
      <c r="G53" s="8"/>
      <c r="H53" s="8">
        <v>0</v>
      </c>
      <c r="I53" s="8"/>
      <c r="J53" s="8">
        <f t="shared" si="4"/>
        <v>0</v>
      </c>
      <c r="K53" s="6"/>
    </row>
    <row r="54" spans="2:11" ht="15.75">
      <c r="B54" s="53"/>
      <c r="C54" s="50"/>
      <c r="D54" s="11" t="s">
        <v>31</v>
      </c>
      <c r="E54" s="8"/>
      <c r="F54" s="8"/>
      <c r="G54" s="8"/>
      <c r="H54" s="8"/>
      <c r="I54" s="8"/>
      <c r="J54" s="8">
        <f t="shared" si="4"/>
        <v>0</v>
      </c>
      <c r="K54" s="6"/>
    </row>
    <row r="55" spans="2:11" ht="15.75">
      <c r="B55" s="53"/>
      <c r="C55" s="51"/>
      <c r="D55" s="12" t="s">
        <v>32</v>
      </c>
      <c r="E55" s="8"/>
      <c r="F55" s="8"/>
      <c r="G55" s="8"/>
      <c r="H55" s="8"/>
      <c r="I55" s="8"/>
      <c r="J55" s="8">
        <f t="shared" si="4"/>
        <v>0</v>
      </c>
      <c r="K55" s="6"/>
    </row>
    <row r="56" spans="2:11" ht="15.75">
      <c r="B56" s="53" t="s">
        <v>36</v>
      </c>
      <c r="C56" s="49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SUM(G57:G61)</f>
        <v>946270.7999999997</v>
      </c>
      <c r="H56" s="8">
        <f>H57+H58+H59+H60+H61</f>
        <v>693109.2000000001</v>
      </c>
      <c r="I56" s="8">
        <f>I57+I58+I59+I60+I61</f>
        <v>712113.2</v>
      </c>
      <c r="J56" s="8">
        <f t="shared" si="4"/>
        <v>3947046.5999999996</v>
      </c>
      <c r="K56" s="6"/>
    </row>
    <row r="57" spans="2:11" ht="15.75">
      <c r="B57" s="53"/>
      <c r="C57" s="50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>G63+G93+G99+G105+G123+G129+G135+G141</f>
        <v>114939.70000000001</v>
      </c>
      <c r="H57" s="8">
        <f aca="true" t="shared" si="5" ref="F57:I61">H63+H69+H75+H81+H87+H93+H99+H105+H111+H117</f>
        <v>44540.8</v>
      </c>
      <c r="I57" s="8">
        <f t="shared" si="5"/>
        <v>62580.799999999996</v>
      </c>
      <c r="J57" s="8">
        <f>J63+J93+J99+J105+J111+J117+J123+J129+J135</f>
        <v>419687.3999999999</v>
      </c>
      <c r="K57" s="6"/>
    </row>
    <row r="58" spans="2:11" ht="15.75">
      <c r="B58" s="53"/>
      <c r="C58" s="50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G76+G82+G88+G100+G106+G124+G130+G136+G142+G94</f>
        <v>796014.4999999998</v>
      </c>
      <c r="H58" s="8">
        <f t="shared" si="5"/>
        <v>614820.1</v>
      </c>
      <c r="I58" s="8">
        <f t="shared" si="5"/>
        <v>615812.8999999999</v>
      </c>
      <c r="J58" s="8">
        <f>J64+J76+J82+J88+J94+J100+J106+J112+J118+J124+J130+J136</f>
        <v>3380957.2000000007</v>
      </c>
      <c r="K58" s="6"/>
    </row>
    <row r="59" spans="2:11" ht="15.75">
      <c r="B59" s="53"/>
      <c r="C59" s="50"/>
      <c r="D59" s="11" t="s">
        <v>30</v>
      </c>
      <c r="E59" s="8">
        <f>E65+E71+E77+E83+E89+E95+E101+E107+E113+E119</f>
        <v>10879.4</v>
      </c>
      <c r="F59" s="8">
        <f t="shared" si="5"/>
        <v>32658.9</v>
      </c>
      <c r="G59" s="8">
        <f>G71+G143</f>
        <v>35316.6</v>
      </c>
      <c r="H59" s="8">
        <f t="shared" si="5"/>
        <v>33748.3</v>
      </c>
      <c r="I59" s="8">
        <f t="shared" si="5"/>
        <v>33719.5</v>
      </c>
      <c r="J59" s="8">
        <f t="shared" si="4"/>
        <v>146322.7</v>
      </c>
      <c r="K59" s="6"/>
    </row>
    <row r="60" spans="2:11" ht="15.75">
      <c r="B60" s="53"/>
      <c r="C60" s="50"/>
      <c r="D60" s="11" t="s">
        <v>31</v>
      </c>
      <c r="E60" s="8">
        <f>E66+E72+E78+E84+E90+E96+E102+E108+E114+E120</f>
        <v>0</v>
      </c>
      <c r="F60" s="8">
        <f t="shared" si="5"/>
        <v>0</v>
      </c>
      <c r="G60" s="8">
        <f t="shared" si="5"/>
        <v>0</v>
      </c>
      <c r="H60" s="8">
        <f t="shared" si="5"/>
        <v>0</v>
      </c>
      <c r="I60" s="8">
        <f t="shared" si="5"/>
        <v>0</v>
      </c>
      <c r="J60" s="8">
        <f t="shared" si="4"/>
        <v>0</v>
      </c>
      <c r="K60" s="6"/>
    </row>
    <row r="61" spans="2:11" ht="15.75">
      <c r="B61" s="53"/>
      <c r="C61" s="51"/>
      <c r="D61" s="12" t="s">
        <v>32</v>
      </c>
      <c r="E61" s="8">
        <f>E67+E73+E79+E85+E91+E97+E103+E109+E115+E121</f>
        <v>0</v>
      </c>
      <c r="F61" s="8">
        <f t="shared" si="5"/>
        <v>0</v>
      </c>
      <c r="G61" s="8">
        <f t="shared" si="5"/>
        <v>0</v>
      </c>
      <c r="H61" s="8">
        <f t="shared" si="5"/>
        <v>0</v>
      </c>
      <c r="I61" s="8">
        <f t="shared" si="5"/>
        <v>0</v>
      </c>
      <c r="J61" s="8">
        <f t="shared" si="4"/>
        <v>0</v>
      </c>
      <c r="K61" s="6"/>
    </row>
    <row r="62" spans="2:11" ht="15.75">
      <c r="B62" s="54" t="s">
        <v>37</v>
      </c>
      <c r="C62" s="39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113571.6</v>
      </c>
      <c r="H62" s="8">
        <f>H63+H64</f>
        <v>43732.8</v>
      </c>
      <c r="I62" s="8">
        <f>I63+I64+I65+I66+I67</f>
        <v>61745.1</v>
      </c>
      <c r="J62" s="8">
        <f t="shared" si="4"/>
        <v>1061298.5</v>
      </c>
      <c r="K62" s="6"/>
    </row>
    <row r="63" spans="2:11" ht="15.75">
      <c r="B63" s="54"/>
      <c r="C63" s="39"/>
      <c r="D63" s="11" t="s">
        <v>28</v>
      </c>
      <c r="E63" s="8">
        <v>83574.7</v>
      </c>
      <c r="F63" s="8">
        <v>112764.3</v>
      </c>
      <c r="G63" s="8">
        <v>113571.6</v>
      </c>
      <c r="H63" s="8">
        <v>43732.8</v>
      </c>
      <c r="I63" s="8">
        <v>61745.1</v>
      </c>
      <c r="J63" s="8">
        <f t="shared" si="4"/>
        <v>415388.49999999994</v>
      </c>
      <c r="K63" s="6"/>
    </row>
    <row r="64" spans="2:11" ht="15.75">
      <c r="B64" s="54"/>
      <c r="C64" s="39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4"/>
        <v>635030.6</v>
      </c>
      <c r="K64" s="6"/>
    </row>
    <row r="65" spans="2:11" ht="15.75">
      <c r="B65" s="54"/>
      <c r="C65" s="39"/>
      <c r="D65" s="11" t="s">
        <v>30</v>
      </c>
      <c r="E65" s="8">
        <v>10879.4</v>
      </c>
      <c r="F65" s="8"/>
      <c r="G65" s="8"/>
      <c r="H65" s="8"/>
      <c r="I65" s="8"/>
      <c r="J65" s="8">
        <f t="shared" si="4"/>
        <v>10879.4</v>
      </c>
      <c r="K65" s="6"/>
    </row>
    <row r="66" spans="2:11" ht="15.75">
      <c r="B66" s="54"/>
      <c r="C66" s="39"/>
      <c r="D66" s="11" t="s">
        <v>31</v>
      </c>
      <c r="E66" s="8"/>
      <c r="F66" s="8"/>
      <c r="G66" s="8"/>
      <c r="H66" s="8"/>
      <c r="I66" s="8"/>
      <c r="J66" s="8">
        <f t="shared" si="4"/>
        <v>0</v>
      </c>
      <c r="K66" s="6"/>
    </row>
    <row r="67" spans="2:11" ht="15.75">
      <c r="B67" s="54"/>
      <c r="C67" s="39"/>
      <c r="D67" s="12" t="s">
        <v>32</v>
      </c>
      <c r="E67" s="8"/>
      <c r="F67" s="8"/>
      <c r="G67" s="8"/>
      <c r="H67" s="8"/>
      <c r="I67" s="8"/>
      <c r="J67" s="8">
        <f t="shared" si="4"/>
        <v>0</v>
      </c>
      <c r="K67" s="6"/>
    </row>
    <row r="68" spans="2:11" ht="15.75">
      <c r="B68" s="55" t="s">
        <v>39</v>
      </c>
      <c r="C68" s="39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33406.1</v>
      </c>
      <c r="H68" s="8">
        <f>H69+H70+H71+H72+H73</f>
        <v>33748.3</v>
      </c>
      <c r="I68" s="8">
        <f>I69+I70+I71+I72+I73</f>
        <v>33719.5</v>
      </c>
      <c r="J68" s="8">
        <f t="shared" si="4"/>
        <v>133532.8</v>
      </c>
      <c r="K68" s="6"/>
    </row>
    <row r="69" spans="2:11" ht="15.75">
      <c r="B69" s="56"/>
      <c r="C69" s="39"/>
      <c r="D69" s="11" t="s">
        <v>28</v>
      </c>
      <c r="E69" s="8"/>
      <c r="F69" s="8"/>
      <c r="G69" s="8"/>
      <c r="H69" s="8"/>
      <c r="I69" s="8"/>
      <c r="J69" s="8">
        <f t="shared" si="4"/>
        <v>0</v>
      </c>
      <c r="K69" s="6"/>
    </row>
    <row r="70" spans="2:11" ht="15.75">
      <c r="B70" s="56"/>
      <c r="C70" s="39"/>
      <c r="D70" s="11" t="s">
        <v>29</v>
      </c>
      <c r="E70" s="8"/>
      <c r="F70" s="8"/>
      <c r="G70" s="8"/>
      <c r="H70" s="8"/>
      <c r="I70" s="8"/>
      <c r="J70" s="8">
        <f t="shared" si="4"/>
        <v>0</v>
      </c>
      <c r="K70" s="6"/>
    </row>
    <row r="71" spans="2:11" ht="15.75">
      <c r="B71" s="56"/>
      <c r="C71" s="39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4"/>
        <v>133532.8</v>
      </c>
      <c r="K71" s="6"/>
    </row>
    <row r="72" spans="2:11" ht="15.75">
      <c r="B72" s="56"/>
      <c r="C72" s="39"/>
      <c r="D72" s="11" t="s">
        <v>31</v>
      </c>
      <c r="E72" s="8"/>
      <c r="F72" s="8"/>
      <c r="G72" s="8"/>
      <c r="H72" s="8"/>
      <c r="I72" s="8"/>
      <c r="J72" s="8">
        <f t="shared" si="4"/>
        <v>0</v>
      </c>
      <c r="K72" s="6"/>
    </row>
    <row r="73" spans="2:11" ht="15.75">
      <c r="B73" s="57"/>
      <c r="C73" s="39"/>
      <c r="D73" s="12" t="s">
        <v>32</v>
      </c>
      <c r="E73" s="8"/>
      <c r="F73" s="8"/>
      <c r="G73" s="8"/>
      <c r="H73" s="8"/>
      <c r="I73" s="8"/>
      <c r="J73" s="8">
        <f t="shared" si="4"/>
        <v>0</v>
      </c>
      <c r="K73" s="6"/>
    </row>
    <row r="74" spans="2:11" ht="15.75">
      <c r="B74" s="58" t="s">
        <v>41</v>
      </c>
      <c r="C74" s="58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201694.9</v>
      </c>
      <c r="H74" s="8">
        <f>H75+H76+H77+H78+H79</f>
        <v>162654.3</v>
      </c>
      <c r="I74" s="8">
        <f>I75+I76+I77+I78+I79</f>
        <v>162654.3</v>
      </c>
      <c r="J74" s="8">
        <f t="shared" si="4"/>
        <v>712723.1000000001</v>
      </c>
      <c r="K74" s="6"/>
    </row>
    <row r="75" spans="2:11" ht="15.75">
      <c r="B75" s="59"/>
      <c r="C75" s="59"/>
      <c r="D75" s="11" t="s">
        <v>28</v>
      </c>
      <c r="E75" s="8"/>
      <c r="F75" s="8"/>
      <c r="G75" s="8"/>
      <c r="H75" s="8"/>
      <c r="I75" s="8"/>
      <c r="J75" s="8">
        <f t="shared" si="4"/>
        <v>0</v>
      </c>
      <c r="K75" s="6"/>
    </row>
    <row r="76" spans="2:11" ht="15.75">
      <c r="B76" s="59"/>
      <c r="C76" s="59"/>
      <c r="D76" s="11" t="s">
        <v>29</v>
      </c>
      <c r="E76" s="8">
        <v>0</v>
      </c>
      <c r="F76" s="8">
        <v>185719.6</v>
      </c>
      <c r="G76" s="8">
        <v>201694.9</v>
      </c>
      <c r="H76" s="8">
        <v>162654.3</v>
      </c>
      <c r="I76" s="13">
        <v>162654.3</v>
      </c>
      <c r="J76" s="8">
        <f t="shared" si="4"/>
        <v>712723.1000000001</v>
      </c>
      <c r="K76" s="6"/>
    </row>
    <row r="77" spans="2:11" ht="15.75">
      <c r="B77" s="59"/>
      <c r="C77" s="59"/>
      <c r="D77" s="11" t="s">
        <v>30</v>
      </c>
      <c r="E77" s="8"/>
      <c r="F77" s="8"/>
      <c r="G77" s="8"/>
      <c r="H77" s="8"/>
      <c r="I77" s="8"/>
      <c r="J77" s="8">
        <f t="shared" si="4"/>
        <v>0</v>
      </c>
      <c r="K77" s="6"/>
    </row>
    <row r="78" spans="2:11" ht="15.75">
      <c r="B78" s="59"/>
      <c r="C78" s="59"/>
      <c r="D78" s="11" t="s">
        <v>31</v>
      </c>
      <c r="E78" s="8"/>
      <c r="F78" s="8"/>
      <c r="G78" s="8"/>
      <c r="H78" s="8"/>
      <c r="I78" s="8"/>
      <c r="J78" s="8">
        <f t="shared" si="4"/>
        <v>0</v>
      </c>
      <c r="K78" s="6"/>
    </row>
    <row r="79" spans="2:11" ht="15.75">
      <c r="B79" s="60"/>
      <c r="C79" s="60"/>
      <c r="D79" s="12" t="s">
        <v>32</v>
      </c>
      <c r="E79" s="8"/>
      <c r="F79" s="8"/>
      <c r="G79" s="8"/>
      <c r="H79" s="8"/>
      <c r="I79" s="8"/>
      <c r="J79" s="8">
        <f t="shared" si="4"/>
        <v>0</v>
      </c>
      <c r="K79" s="6"/>
    </row>
    <row r="80" spans="2:11" ht="15.75">
      <c r="B80" s="54" t="s">
        <v>42</v>
      </c>
      <c r="C80" s="39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575466.2</v>
      </c>
      <c r="H80" s="8">
        <f>H81+H82+H83+H84+H85</f>
        <v>441450.7</v>
      </c>
      <c r="I80" s="8">
        <f>I81+I82+I83+I84+I85</f>
        <v>441450.7</v>
      </c>
      <c r="J80" s="8">
        <f t="shared" si="4"/>
        <v>1973709.9</v>
      </c>
      <c r="K80" s="6"/>
    </row>
    <row r="81" spans="2:11" ht="15.75">
      <c r="B81" s="54"/>
      <c r="C81" s="39"/>
      <c r="D81" s="11" t="s">
        <v>28</v>
      </c>
      <c r="E81" s="8"/>
      <c r="F81" s="8"/>
      <c r="G81" s="8"/>
      <c r="H81" s="8"/>
      <c r="I81" s="8"/>
      <c r="J81" s="8">
        <f t="shared" si="4"/>
        <v>0</v>
      </c>
      <c r="K81" s="6"/>
    </row>
    <row r="82" spans="2:11" ht="15.75">
      <c r="B82" s="54"/>
      <c r="C82" s="39"/>
      <c r="D82" s="11" t="s">
        <v>29</v>
      </c>
      <c r="E82" s="8">
        <v>0</v>
      </c>
      <c r="F82" s="8">
        <v>515342.3</v>
      </c>
      <c r="G82" s="8">
        <v>575466.2</v>
      </c>
      <c r="H82" s="8">
        <v>441450.7</v>
      </c>
      <c r="I82" s="13">
        <v>441450.7</v>
      </c>
      <c r="J82" s="8">
        <f t="shared" si="4"/>
        <v>1973709.9</v>
      </c>
      <c r="K82" s="6"/>
    </row>
    <row r="83" spans="2:11" ht="15.75">
      <c r="B83" s="54"/>
      <c r="C83" s="39"/>
      <c r="D83" s="11" t="s">
        <v>30</v>
      </c>
      <c r="E83" s="8"/>
      <c r="F83" s="8"/>
      <c r="G83" s="8"/>
      <c r="H83" s="8"/>
      <c r="I83" s="8"/>
      <c r="J83" s="8">
        <f t="shared" si="4"/>
        <v>0</v>
      </c>
      <c r="K83" s="6"/>
    </row>
    <row r="84" spans="2:11" ht="15.75">
      <c r="B84" s="54"/>
      <c r="C84" s="39"/>
      <c r="D84" s="11" t="s">
        <v>31</v>
      </c>
      <c r="E84" s="8"/>
      <c r="F84" s="8"/>
      <c r="G84" s="8"/>
      <c r="H84" s="8"/>
      <c r="I84" s="8"/>
      <c r="J84" s="8">
        <f t="shared" si="4"/>
        <v>0</v>
      </c>
      <c r="K84" s="6"/>
    </row>
    <row r="85" spans="2:11" ht="15.75">
      <c r="B85" s="54"/>
      <c r="C85" s="39"/>
      <c r="D85" s="12" t="s">
        <v>32</v>
      </c>
      <c r="E85" s="8"/>
      <c r="F85" s="8"/>
      <c r="G85" s="8"/>
      <c r="H85" s="8"/>
      <c r="I85" s="8"/>
      <c r="J85" s="8">
        <f t="shared" si="4"/>
        <v>0</v>
      </c>
      <c r="K85" s="6"/>
    </row>
    <row r="86" spans="2:11" ht="15.75">
      <c r="B86" s="54" t="s">
        <v>44</v>
      </c>
      <c r="C86" s="39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4"/>
        <v>2377.2000000000003</v>
      </c>
      <c r="K86" s="6"/>
    </row>
    <row r="87" spans="2:11" ht="15.75">
      <c r="B87" s="54"/>
      <c r="C87" s="39"/>
      <c r="D87" s="11" t="s">
        <v>28</v>
      </c>
      <c r="E87" s="8"/>
      <c r="F87" s="8"/>
      <c r="G87" s="8"/>
      <c r="H87" s="8"/>
      <c r="I87" s="8"/>
      <c r="J87" s="8">
        <f t="shared" si="4"/>
        <v>0</v>
      </c>
      <c r="K87" s="6"/>
    </row>
    <row r="88" spans="2:11" ht="15.75">
      <c r="B88" s="54"/>
      <c r="C88" s="39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4"/>
        <v>2377.2000000000003</v>
      </c>
      <c r="K88" s="6"/>
    </row>
    <row r="89" spans="2:11" ht="15.75">
      <c r="B89" s="54"/>
      <c r="C89" s="39"/>
      <c r="D89" s="11" t="s">
        <v>30</v>
      </c>
      <c r="E89" s="8"/>
      <c r="F89" s="8"/>
      <c r="G89" s="8"/>
      <c r="H89" s="8"/>
      <c r="I89" s="8"/>
      <c r="J89" s="8">
        <f t="shared" si="4"/>
        <v>0</v>
      </c>
      <c r="K89" s="6"/>
    </row>
    <row r="90" spans="2:11" ht="15.75">
      <c r="B90" s="54"/>
      <c r="C90" s="39"/>
      <c r="D90" s="11" t="s">
        <v>31</v>
      </c>
      <c r="E90" s="8"/>
      <c r="F90" s="8"/>
      <c r="G90" s="8"/>
      <c r="H90" s="8"/>
      <c r="I90" s="8"/>
      <c r="J90" s="8">
        <f t="shared" si="4"/>
        <v>0</v>
      </c>
      <c r="K90" s="6"/>
    </row>
    <row r="91" spans="2:11" ht="15.75">
      <c r="B91" s="54"/>
      <c r="C91" s="39"/>
      <c r="D91" s="12" t="s">
        <v>32</v>
      </c>
      <c r="E91" s="8"/>
      <c r="F91" s="8"/>
      <c r="G91" s="8"/>
      <c r="H91" s="8"/>
      <c r="I91" s="8"/>
      <c r="J91" s="8">
        <f t="shared" si="4"/>
        <v>0</v>
      </c>
      <c r="K91" s="6"/>
    </row>
    <row r="92" spans="2:11" ht="15.75">
      <c r="B92" s="55" t="s">
        <v>45</v>
      </c>
      <c r="C92" s="39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4"/>
        <v>7863.2</v>
      </c>
      <c r="K92" s="6"/>
    </row>
    <row r="93" spans="2:11" ht="15.75">
      <c r="B93" s="61"/>
      <c r="C93" s="39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4"/>
        <v>594.2</v>
      </c>
      <c r="K93" s="6"/>
    </row>
    <row r="94" spans="2:11" ht="15.75">
      <c r="B94" s="61"/>
      <c r="C94" s="39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4"/>
        <v>7269</v>
      </c>
      <c r="K94" s="6"/>
    </row>
    <row r="95" spans="2:11" ht="15.75">
      <c r="B95" s="61"/>
      <c r="C95" s="39"/>
      <c r="D95" s="11" t="s">
        <v>30</v>
      </c>
      <c r="E95" s="8"/>
      <c r="F95" s="8"/>
      <c r="G95" s="8"/>
      <c r="H95" s="8"/>
      <c r="I95" s="8"/>
      <c r="J95" s="8">
        <f t="shared" si="4"/>
        <v>0</v>
      </c>
      <c r="K95" s="6"/>
    </row>
    <row r="96" spans="2:11" ht="15.75">
      <c r="B96" s="61"/>
      <c r="C96" s="39"/>
      <c r="D96" s="11" t="s">
        <v>31</v>
      </c>
      <c r="E96" s="8"/>
      <c r="F96" s="8"/>
      <c r="G96" s="8"/>
      <c r="H96" s="8"/>
      <c r="I96" s="8"/>
      <c r="J96" s="8">
        <f t="shared" si="4"/>
        <v>0</v>
      </c>
      <c r="K96" s="6"/>
    </row>
    <row r="97" spans="2:11" ht="15.75">
      <c r="B97" s="62"/>
      <c r="C97" s="39"/>
      <c r="D97" s="12" t="s">
        <v>32</v>
      </c>
      <c r="E97" s="8"/>
      <c r="F97" s="8"/>
      <c r="G97" s="8"/>
      <c r="H97" s="8"/>
      <c r="I97" s="8"/>
      <c r="J97" s="8">
        <f t="shared" si="4"/>
        <v>0</v>
      </c>
      <c r="K97" s="6"/>
    </row>
    <row r="98" spans="2:11" ht="15.75">
      <c r="B98" s="55" t="s">
        <v>46</v>
      </c>
      <c r="C98" s="39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4"/>
        <v>9554.7</v>
      </c>
      <c r="K98" s="6"/>
    </row>
    <row r="99" spans="2:11" ht="15.75">
      <c r="B99" s="61"/>
      <c r="C99" s="39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4"/>
        <v>630.6</v>
      </c>
      <c r="K99" s="6"/>
    </row>
    <row r="100" spans="2:11" ht="15.75">
      <c r="B100" s="61"/>
      <c r="C100" s="39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4"/>
        <v>8924.1</v>
      </c>
      <c r="K100" s="6"/>
    </row>
    <row r="101" spans="2:11" ht="15.75">
      <c r="B101" s="61"/>
      <c r="C101" s="39"/>
      <c r="D101" s="11" t="s">
        <v>30</v>
      </c>
      <c r="E101" s="8"/>
      <c r="F101" s="8"/>
      <c r="G101" s="8"/>
      <c r="H101" s="8"/>
      <c r="I101" s="8"/>
      <c r="J101" s="8">
        <f t="shared" si="4"/>
        <v>0</v>
      </c>
      <c r="K101" s="6"/>
    </row>
    <row r="102" spans="2:11" ht="15.75">
      <c r="B102" s="61"/>
      <c r="C102" s="39"/>
      <c r="D102" s="11" t="s">
        <v>31</v>
      </c>
      <c r="E102" s="8"/>
      <c r="F102" s="8"/>
      <c r="G102" s="8"/>
      <c r="H102" s="8"/>
      <c r="I102" s="8"/>
      <c r="J102" s="8">
        <f t="shared" si="4"/>
        <v>0</v>
      </c>
      <c r="K102" s="6"/>
    </row>
    <row r="103" spans="2:11" ht="15.75">
      <c r="B103" s="62"/>
      <c r="C103" s="39"/>
      <c r="D103" s="12" t="s">
        <v>32</v>
      </c>
      <c r="E103" s="8"/>
      <c r="F103" s="8"/>
      <c r="G103" s="8"/>
      <c r="H103" s="8"/>
      <c r="I103" s="8"/>
      <c r="J103" s="8">
        <f t="shared" si="4"/>
        <v>0</v>
      </c>
      <c r="K103" s="6"/>
    </row>
    <row r="104" spans="2:11" ht="15.75">
      <c r="B104" s="55" t="s">
        <v>47</v>
      </c>
      <c r="C104" s="39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4"/>
        <v>28125.300000000003</v>
      </c>
      <c r="K104" s="6"/>
    </row>
    <row r="105" spans="2:11" ht="15.75">
      <c r="B105" s="61"/>
      <c r="C105" s="39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4"/>
        <v>1962.6000000000001</v>
      </c>
      <c r="K105" s="6"/>
    </row>
    <row r="106" spans="2:11" ht="15.75">
      <c r="B106" s="61"/>
      <c r="C106" s="39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4"/>
        <v>26162.7</v>
      </c>
      <c r="K106" s="6"/>
    </row>
    <row r="107" spans="2:11" ht="15.75">
      <c r="B107" s="61"/>
      <c r="C107" s="39"/>
      <c r="D107" s="11" t="s">
        <v>30</v>
      </c>
      <c r="E107" s="8"/>
      <c r="F107" s="8"/>
      <c r="G107" s="8"/>
      <c r="H107" s="8"/>
      <c r="I107" s="8"/>
      <c r="J107" s="8">
        <f t="shared" si="4"/>
        <v>0</v>
      </c>
      <c r="K107" s="6"/>
    </row>
    <row r="108" spans="2:11" ht="15.75">
      <c r="B108" s="61"/>
      <c r="C108" s="39"/>
      <c r="D108" s="11" t="s">
        <v>31</v>
      </c>
      <c r="E108" s="8"/>
      <c r="F108" s="8"/>
      <c r="G108" s="8"/>
      <c r="H108" s="8"/>
      <c r="I108" s="8"/>
      <c r="J108" s="8">
        <f t="shared" si="4"/>
        <v>0</v>
      </c>
      <c r="K108" s="6"/>
    </row>
    <row r="109" spans="2:11" ht="15.75">
      <c r="B109" s="62"/>
      <c r="C109" s="39"/>
      <c r="D109" s="12" t="s">
        <v>32</v>
      </c>
      <c r="E109" s="8"/>
      <c r="F109" s="8"/>
      <c r="G109" s="8"/>
      <c r="H109" s="8"/>
      <c r="I109" s="8"/>
      <c r="J109" s="8">
        <f t="shared" si="4"/>
        <v>0</v>
      </c>
      <c r="K109" s="6"/>
    </row>
    <row r="110" spans="2:11" ht="15.75">
      <c r="B110" s="55" t="s">
        <v>48</v>
      </c>
      <c r="C110" s="39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4"/>
        <v>778.4</v>
      </c>
      <c r="K110" s="6"/>
    </row>
    <row r="111" spans="2:11" ht="15.75">
      <c r="B111" s="61"/>
      <c r="C111" s="39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4"/>
        <v>54.5</v>
      </c>
      <c r="K111" s="6"/>
    </row>
    <row r="112" spans="2:11" ht="15.75">
      <c r="B112" s="61"/>
      <c r="C112" s="39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4"/>
        <v>723.9</v>
      </c>
      <c r="K112" s="6"/>
    </row>
    <row r="113" spans="2:11" ht="15.75">
      <c r="B113" s="61"/>
      <c r="C113" s="39"/>
      <c r="D113" s="11" t="s">
        <v>30</v>
      </c>
      <c r="E113" s="8"/>
      <c r="F113" s="8"/>
      <c r="G113" s="8"/>
      <c r="H113" s="8"/>
      <c r="I113" s="8"/>
      <c r="J113" s="8">
        <f t="shared" si="4"/>
        <v>0</v>
      </c>
      <c r="K113" s="6"/>
    </row>
    <row r="114" spans="2:11" ht="15.75">
      <c r="B114" s="61"/>
      <c r="C114" s="39"/>
      <c r="D114" s="11" t="s">
        <v>31</v>
      </c>
      <c r="E114" s="8"/>
      <c r="F114" s="8"/>
      <c r="G114" s="8"/>
      <c r="H114" s="8"/>
      <c r="I114" s="8"/>
      <c r="J114" s="8">
        <f t="shared" si="4"/>
        <v>0</v>
      </c>
      <c r="K114" s="6"/>
    </row>
    <row r="115" spans="2:11" ht="15.75">
      <c r="B115" s="62"/>
      <c r="C115" s="39"/>
      <c r="D115" s="12" t="s">
        <v>32</v>
      </c>
      <c r="E115" s="8"/>
      <c r="F115" s="8"/>
      <c r="G115" s="8"/>
      <c r="H115" s="8"/>
      <c r="I115" s="8"/>
      <c r="J115" s="8">
        <f t="shared" si="4"/>
        <v>0</v>
      </c>
      <c r="K115" s="6"/>
    </row>
    <row r="116" spans="2:11" ht="15.75">
      <c r="B116" s="55" t="s">
        <v>49</v>
      </c>
      <c r="C116" s="39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4"/>
        <v>4245.2</v>
      </c>
      <c r="K116" s="6"/>
    </row>
    <row r="117" spans="2:11" ht="15.75">
      <c r="B117" s="61"/>
      <c r="C117" s="39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4"/>
        <v>297.2</v>
      </c>
      <c r="K117" s="6"/>
    </row>
    <row r="118" spans="2:11" ht="15.75">
      <c r="B118" s="61"/>
      <c r="C118" s="39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4"/>
        <v>3948</v>
      </c>
      <c r="K118" s="6"/>
    </row>
    <row r="119" spans="2:11" ht="15.75">
      <c r="B119" s="61"/>
      <c r="C119" s="39"/>
      <c r="D119" s="11" t="s">
        <v>30</v>
      </c>
      <c r="E119" s="8"/>
      <c r="F119" s="8"/>
      <c r="G119" s="8"/>
      <c r="H119" s="8"/>
      <c r="I119" s="8"/>
      <c r="J119" s="8">
        <f t="shared" si="4"/>
        <v>0</v>
      </c>
      <c r="K119" s="6"/>
    </row>
    <row r="120" spans="2:11" ht="15.75">
      <c r="B120" s="61"/>
      <c r="C120" s="39"/>
      <c r="D120" s="11" t="s">
        <v>31</v>
      </c>
      <c r="E120" s="8"/>
      <c r="F120" s="8"/>
      <c r="G120" s="8"/>
      <c r="H120" s="8"/>
      <c r="I120" s="8"/>
      <c r="J120" s="8">
        <f t="shared" si="4"/>
        <v>0</v>
      </c>
      <c r="K120" s="6"/>
    </row>
    <row r="121" spans="2:11" ht="15.75">
      <c r="B121" s="62"/>
      <c r="C121" s="39"/>
      <c r="D121" s="12" t="s">
        <v>32</v>
      </c>
      <c r="E121" s="8"/>
      <c r="F121" s="8"/>
      <c r="G121" s="8"/>
      <c r="H121" s="8"/>
      <c r="I121" s="8"/>
      <c r="J121" s="8">
        <f t="shared" si="4"/>
        <v>0</v>
      </c>
      <c r="K121" s="6"/>
    </row>
    <row r="122" spans="2:11" ht="18.75" customHeight="1">
      <c r="B122" s="66" t="s">
        <v>78</v>
      </c>
      <c r="C122" s="39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24" customHeight="1">
      <c r="B123" s="67"/>
      <c r="C123" s="39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23.25" customHeight="1">
      <c r="B124" s="67"/>
      <c r="C124" s="39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21" customHeight="1">
      <c r="B125" s="67"/>
      <c r="C125" s="39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8" customHeight="1">
      <c r="B126" s="67"/>
      <c r="C126" s="39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9.5" customHeight="1">
      <c r="B127" s="68"/>
      <c r="C127" s="39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69" t="s">
        <v>80</v>
      </c>
      <c r="C128" s="39" t="s">
        <v>38</v>
      </c>
      <c r="D128" s="11" t="s">
        <v>27</v>
      </c>
      <c r="E128" s="8"/>
      <c r="F128" s="8">
        <f>SUM(F129:F130)</f>
        <v>989</v>
      </c>
      <c r="G128" s="8">
        <f>G129+G130</f>
        <v>377.3</v>
      </c>
      <c r="H128" s="8"/>
      <c r="I128" s="8"/>
      <c r="J128" s="8">
        <f>SUM(F128:I128)</f>
        <v>1366.3</v>
      </c>
      <c r="K128" s="6"/>
    </row>
    <row r="129" spans="2:11" ht="15.75">
      <c r="B129" s="70"/>
      <c r="C129" s="39"/>
      <c r="D129" s="11" t="s">
        <v>28</v>
      </c>
      <c r="E129" s="8"/>
      <c r="F129" s="8">
        <v>70</v>
      </c>
      <c r="G129" s="8">
        <v>27.2</v>
      </c>
      <c r="H129" s="8"/>
      <c r="I129" s="8"/>
      <c r="J129" s="8">
        <f>SUM(F129:I129)</f>
        <v>97.2</v>
      </c>
      <c r="K129" s="6"/>
    </row>
    <row r="130" spans="2:11" ht="15.75">
      <c r="B130" s="70"/>
      <c r="C130" s="39"/>
      <c r="D130" s="11" t="s">
        <v>29</v>
      </c>
      <c r="E130" s="8"/>
      <c r="F130" s="8">
        <v>919</v>
      </c>
      <c r="G130" s="8">
        <v>350.1</v>
      </c>
      <c r="H130" s="8"/>
      <c r="I130" s="8"/>
      <c r="J130" s="8">
        <f>SUM(F130:I130)</f>
        <v>1269.1</v>
      </c>
      <c r="K130" s="6"/>
    </row>
    <row r="131" spans="2:11" ht="15.75">
      <c r="B131" s="70"/>
      <c r="C131" s="39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70"/>
      <c r="C132" s="39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1"/>
      <c r="C133" s="39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36" t="s">
        <v>111</v>
      </c>
      <c r="C134" s="39" t="s">
        <v>38</v>
      </c>
      <c r="D134" s="11" t="s">
        <v>27</v>
      </c>
      <c r="E134" s="8"/>
      <c r="F134" s="8"/>
      <c r="G134" s="8">
        <f>G135+G136</f>
        <v>3800</v>
      </c>
      <c r="H134" s="8"/>
      <c r="I134" s="8"/>
      <c r="J134" s="8">
        <f>J135+J136</f>
        <v>3800.2999999999997</v>
      </c>
      <c r="K134" s="6"/>
    </row>
    <row r="135" spans="2:11" ht="15.75">
      <c r="B135" s="37"/>
      <c r="C135" s="39"/>
      <c r="D135" s="11" t="s">
        <v>28</v>
      </c>
      <c r="E135" s="8"/>
      <c r="F135" s="8"/>
      <c r="G135" s="8">
        <v>265.8</v>
      </c>
      <c r="H135" s="8"/>
      <c r="I135" s="8"/>
      <c r="J135" s="8">
        <v>266.1</v>
      </c>
      <c r="K135" s="6"/>
    </row>
    <row r="136" spans="2:11" ht="15.75">
      <c r="B136" s="37"/>
      <c r="C136" s="39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37"/>
      <c r="C137" s="39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37"/>
      <c r="C138" s="39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38"/>
      <c r="C139" s="39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109" t="s">
        <v>113</v>
      </c>
      <c r="C140" s="105" t="s">
        <v>6</v>
      </c>
      <c r="D140" s="11" t="s">
        <v>27</v>
      </c>
      <c r="E140" s="8">
        <f>E146</f>
        <v>0</v>
      </c>
      <c r="F140" s="8">
        <f>F146</f>
        <v>0</v>
      </c>
      <c r="G140" s="8">
        <f>G146</f>
        <v>1990.1</v>
      </c>
      <c r="H140" s="8">
        <f>H146</f>
        <v>0</v>
      </c>
      <c r="I140" s="8">
        <f>I146</f>
        <v>0</v>
      </c>
      <c r="J140" s="8">
        <f>J146</f>
        <v>1990.1</v>
      </c>
      <c r="K140" s="6"/>
    </row>
    <row r="141" spans="2:11" ht="15.75">
      <c r="B141" s="110"/>
      <c r="C141" s="106"/>
      <c r="D141" s="11" t="s">
        <v>28</v>
      </c>
      <c r="E141" s="8"/>
      <c r="F141" s="8"/>
      <c r="G141" s="8">
        <f>G147</f>
        <v>0</v>
      </c>
      <c r="H141" s="8"/>
      <c r="I141" s="8"/>
      <c r="J141" s="8">
        <f>E141+F141+G141+H141+I141</f>
        <v>0</v>
      </c>
      <c r="K141" s="6"/>
    </row>
    <row r="142" spans="2:11" ht="15.75">
      <c r="B142" s="110"/>
      <c r="C142" s="106"/>
      <c r="D142" s="11" t="s">
        <v>29</v>
      </c>
      <c r="E142" s="8"/>
      <c r="F142" s="8"/>
      <c r="G142" s="8">
        <f>G148</f>
        <v>79.6</v>
      </c>
      <c r="H142" s="8"/>
      <c r="I142" s="8"/>
      <c r="J142" s="8">
        <f>E142+F142+G142+H142+I142</f>
        <v>79.6</v>
      </c>
      <c r="K142" s="6"/>
    </row>
    <row r="143" spans="2:11" ht="15.75">
      <c r="B143" s="110"/>
      <c r="C143" s="106"/>
      <c r="D143" s="11" t="s">
        <v>30</v>
      </c>
      <c r="E143" s="8"/>
      <c r="F143" s="8"/>
      <c r="G143" s="8">
        <f>G149</f>
        <v>1910.5</v>
      </c>
      <c r="H143" s="8"/>
      <c r="I143" s="8"/>
      <c r="J143" s="8">
        <f>E143+F143+G143+H143+I143</f>
        <v>1910.5</v>
      </c>
      <c r="K143" s="6"/>
    </row>
    <row r="144" spans="2:11" ht="15.75">
      <c r="B144" s="110"/>
      <c r="C144" s="106"/>
      <c r="D144" s="11" t="s">
        <v>31</v>
      </c>
      <c r="E144" s="8"/>
      <c r="F144" s="8"/>
      <c r="G144" s="8"/>
      <c r="H144" s="8"/>
      <c r="I144" s="8"/>
      <c r="J144" s="8">
        <f>E144+F144+G144+H144+I144</f>
        <v>0</v>
      </c>
      <c r="K144" s="6"/>
    </row>
    <row r="145" spans="2:11" ht="15.75">
      <c r="B145" s="111"/>
      <c r="C145" s="107"/>
      <c r="D145" s="12" t="s">
        <v>32</v>
      </c>
      <c r="E145" s="8"/>
      <c r="F145" s="8"/>
      <c r="G145" s="8"/>
      <c r="H145" s="8"/>
      <c r="I145" s="8"/>
      <c r="J145" s="8">
        <f>E145+F145+G145+H145+I145</f>
        <v>0</v>
      </c>
      <c r="K145" s="6"/>
    </row>
    <row r="146" spans="2:11" ht="15.75">
      <c r="B146" s="109" t="s">
        <v>112</v>
      </c>
      <c r="C146" s="108" t="s">
        <v>52</v>
      </c>
      <c r="D146" s="14" t="s">
        <v>27</v>
      </c>
      <c r="E146" s="8"/>
      <c r="F146" s="8"/>
      <c r="G146" s="8">
        <f>SUM(G147:G149)</f>
        <v>1990.1</v>
      </c>
      <c r="H146" s="8"/>
      <c r="I146" s="8"/>
      <c r="J146" s="8">
        <f>E146+F146+G146+H146+I146</f>
        <v>1990.1</v>
      </c>
      <c r="K146" s="6"/>
    </row>
    <row r="147" spans="2:11" ht="15.75">
      <c r="B147" s="110"/>
      <c r="C147" s="108"/>
      <c r="D147" s="14" t="s">
        <v>28</v>
      </c>
      <c r="E147" s="8"/>
      <c r="F147" s="8"/>
      <c r="G147" s="8">
        <v>0</v>
      </c>
      <c r="H147" s="8"/>
      <c r="I147" s="8"/>
      <c r="J147" s="8">
        <f>E147+F147+G147+H147+I147</f>
        <v>0</v>
      </c>
      <c r="K147" s="6"/>
    </row>
    <row r="148" spans="2:11" ht="15.75">
      <c r="B148" s="110"/>
      <c r="C148" s="108"/>
      <c r="D148" s="14" t="s">
        <v>29</v>
      </c>
      <c r="E148" s="8"/>
      <c r="F148" s="8"/>
      <c r="G148" s="8">
        <v>79.6</v>
      </c>
      <c r="H148" s="8"/>
      <c r="I148" s="8"/>
      <c r="J148" s="8">
        <f>E148+F148+G148+H148+I148</f>
        <v>79.6</v>
      </c>
      <c r="K148" s="6"/>
    </row>
    <row r="149" spans="2:11" ht="15.75">
      <c r="B149" s="110"/>
      <c r="C149" s="108"/>
      <c r="D149" s="14" t="s">
        <v>30</v>
      </c>
      <c r="E149" s="8"/>
      <c r="F149" s="8"/>
      <c r="G149" s="8">
        <v>1910.5</v>
      </c>
      <c r="H149" s="8"/>
      <c r="I149" s="8"/>
      <c r="J149" s="8">
        <f>E149+F149+G149+H149+I149</f>
        <v>1910.5</v>
      </c>
      <c r="K149" s="6"/>
    </row>
    <row r="150" spans="2:11" ht="15.75">
      <c r="B150" s="110"/>
      <c r="C150" s="108"/>
      <c r="D150" s="14" t="s">
        <v>31</v>
      </c>
      <c r="E150" s="8"/>
      <c r="F150" s="8"/>
      <c r="G150" s="8"/>
      <c r="H150" s="8"/>
      <c r="I150" s="8"/>
      <c r="J150" s="8">
        <f>E150+F150+G150+H150+I150</f>
        <v>0</v>
      </c>
      <c r="K150" s="6"/>
    </row>
    <row r="151" spans="2:11" ht="31.5" customHeight="1">
      <c r="B151" s="111"/>
      <c r="C151" s="108"/>
      <c r="D151" s="15" t="s">
        <v>32</v>
      </c>
      <c r="E151" s="8"/>
      <c r="F151" s="8"/>
      <c r="G151" s="8"/>
      <c r="H151" s="8"/>
      <c r="I151" s="8"/>
      <c r="J151" s="8"/>
      <c r="K151" s="6"/>
    </row>
    <row r="152" spans="2:11" ht="15.75">
      <c r="B152" s="63" t="s">
        <v>50</v>
      </c>
      <c r="C152" s="63" t="s">
        <v>6</v>
      </c>
      <c r="D152" s="11" t="s">
        <v>27</v>
      </c>
      <c r="E152" s="8">
        <f>E153+E154+E155+E156+E157</f>
        <v>8286.1</v>
      </c>
      <c r="F152" s="8">
        <f>F153+F154+F155+F156+F157</f>
        <v>19067.9</v>
      </c>
      <c r="G152" s="8">
        <f>G153+G154+G155+G156+G157</f>
        <v>18679.9</v>
      </c>
      <c r="H152" s="8">
        <f>H153+H154+H155+H156+H157</f>
        <v>21011.1</v>
      </c>
      <c r="I152" s="8">
        <f>I153+I154+I155+I156+I157</f>
        <v>21011.1</v>
      </c>
      <c r="J152" s="8">
        <f t="shared" si="4"/>
        <v>88056.1</v>
      </c>
      <c r="K152" s="6"/>
    </row>
    <row r="153" spans="2:11" ht="15.75">
      <c r="B153" s="64"/>
      <c r="C153" s="64"/>
      <c r="D153" s="11" t="s">
        <v>28</v>
      </c>
      <c r="E153" s="8">
        <v>580.1</v>
      </c>
      <c r="F153" s="8">
        <f>F159+F165</f>
        <v>1334.8</v>
      </c>
      <c r="G153" s="8">
        <f aca="true" t="shared" si="6" ref="G153:I155">G159+G165</f>
        <v>1315</v>
      </c>
      <c r="H153" s="8">
        <f t="shared" si="6"/>
        <v>2020.7</v>
      </c>
      <c r="I153" s="8">
        <f t="shared" si="6"/>
        <v>1479.3</v>
      </c>
      <c r="J153" s="8">
        <f t="shared" si="4"/>
        <v>6729.900000000001</v>
      </c>
      <c r="K153" s="6"/>
    </row>
    <row r="154" spans="2:11" ht="15.75">
      <c r="B154" s="64"/>
      <c r="C154" s="64"/>
      <c r="D154" s="11" t="s">
        <v>29</v>
      </c>
      <c r="E154" s="8">
        <v>1618.3</v>
      </c>
      <c r="F154" s="8">
        <f>F160+F166</f>
        <v>3809</v>
      </c>
      <c r="G154" s="8">
        <f t="shared" si="6"/>
        <v>4341.3</v>
      </c>
      <c r="H154" s="8">
        <f t="shared" si="6"/>
        <v>4747.5</v>
      </c>
      <c r="I154" s="8">
        <f t="shared" si="6"/>
        <v>4882.9</v>
      </c>
      <c r="J154" s="8">
        <f t="shared" si="4"/>
        <v>19399</v>
      </c>
      <c r="K154" s="6"/>
    </row>
    <row r="155" spans="2:11" ht="15.75">
      <c r="B155" s="64"/>
      <c r="C155" s="64"/>
      <c r="D155" s="11" t="s">
        <v>30</v>
      </c>
      <c r="E155" s="8">
        <v>6087.7</v>
      </c>
      <c r="F155" s="8">
        <f>F161+F167</f>
        <v>13924.1</v>
      </c>
      <c r="G155" s="8">
        <f t="shared" si="6"/>
        <v>13023.6</v>
      </c>
      <c r="H155" s="8">
        <f t="shared" si="6"/>
        <v>14242.9</v>
      </c>
      <c r="I155" s="8">
        <f t="shared" si="6"/>
        <v>14648.9</v>
      </c>
      <c r="J155" s="8">
        <f t="shared" si="4"/>
        <v>61927.200000000004</v>
      </c>
      <c r="K155" s="6"/>
    </row>
    <row r="156" spans="2:11" ht="15.75">
      <c r="B156" s="64"/>
      <c r="C156" s="64"/>
      <c r="D156" s="11" t="s">
        <v>31</v>
      </c>
      <c r="E156" s="8"/>
      <c r="F156" s="8"/>
      <c r="G156" s="8"/>
      <c r="H156" s="8"/>
      <c r="I156" s="8"/>
      <c r="J156" s="8">
        <f t="shared" si="4"/>
        <v>0</v>
      </c>
      <c r="K156" s="6"/>
    </row>
    <row r="157" spans="2:11" ht="18" customHeight="1">
      <c r="B157" s="65"/>
      <c r="C157" s="65"/>
      <c r="D157" s="12" t="s">
        <v>32</v>
      </c>
      <c r="E157" s="8"/>
      <c r="F157" s="8"/>
      <c r="G157" s="8"/>
      <c r="H157" s="8"/>
      <c r="I157" s="8"/>
      <c r="J157" s="8">
        <f t="shared" si="4"/>
        <v>0</v>
      </c>
      <c r="K157" s="6"/>
    </row>
    <row r="158" spans="2:11" ht="15.75">
      <c r="B158" s="53" t="s">
        <v>51</v>
      </c>
      <c r="C158" s="39" t="s">
        <v>52</v>
      </c>
      <c r="D158" s="14" t="s">
        <v>27</v>
      </c>
      <c r="E158" s="8">
        <f>E159+E160+E161+E162+E163</f>
        <v>8286.1</v>
      </c>
      <c r="F158" s="8">
        <f>F159+F160+F161+F162+F163</f>
        <v>18952.1</v>
      </c>
      <c r="G158" s="8">
        <f>G159+G160+G161+G162+G163</f>
        <v>18679.9</v>
      </c>
      <c r="H158" s="8">
        <f>H159+H160+H161+H162+H163</f>
        <v>21011.1</v>
      </c>
      <c r="I158" s="8">
        <f>I159+I160+I161+I162+I163</f>
        <v>21011.1</v>
      </c>
      <c r="J158" s="8">
        <f t="shared" si="4"/>
        <v>87940.29999999999</v>
      </c>
      <c r="K158" s="6"/>
    </row>
    <row r="159" spans="2:11" ht="15.75">
      <c r="B159" s="53"/>
      <c r="C159" s="39"/>
      <c r="D159" s="14" t="s">
        <v>28</v>
      </c>
      <c r="E159" s="8">
        <v>580.1</v>
      </c>
      <c r="F159" s="8">
        <v>1326.7</v>
      </c>
      <c r="G159" s="8">
        <v>1315</v>
      </c>
      <c r="H159" s="8">
        <v>2020.7</v>
      </c>
      <c r="I159" s="8">
        <v>1479.3</v>
      </c>
      <c r="J159" s="8">
        <f t="shared" si="4"/>
        <v>6721.8</v>
      </c>
      <c r="K159" s="6"/>
    </row>
    <row r="160" spans="2:11" ht="15.75">
      <c r="B160" s="53"/>
      <c r="C160" s="39"/>
      <c r="D160" s="14" t="s">
        <v>29</v>
      </c>
      <c r="E160" s="8">
        <v>1618.3</v>
      </c>
      <c r="F160" s="8">
        <v>3701.3</v>
      </c>
      <c r="G160" s="8">
        <v>4341.3</v>
      </c>
      <c r="H160" s="8">
        <v>4747.5</v>
      </c>
      <c r="I160" s="8">
        <v>4882.9</v>
      </c>
      <c r="J160" s="8">
        <f t="shared" si="4"/>
        <v>19291.300000000003</v>
      </c>
      <c r="K160" s="6"/>
    </row>
    <row r="161" spans="2:11" ht="15.75">
      <c r="B161" s="53"/>
      <c r="C161" s="39"/>
      <c r="D161" s="14" t="s">
        <v>30</v>
      </c>
      <c r="E161" s="8">
        <v>6087.7</v>
      </c>
      <c r="F161" s="8">
        <v>13924.1</v>
      </c>
      <c r="G161" s="8">
        <v>13023.6</v>
      </c>
      <c r="H161" s="8">
        <v>14242.9</v>
      </c>
      <c r="I161" s="8">
        <v>14648.9</v>
      </c>
      <c r="J161" s="8">
        <f t="shared" si="4"/>
        <v>61927.200000000004</v>
      </c>
      <c r="K161" s="6"/>
    </row>
    <row r="162" spans="2:11" ht="15.75">
      <c r="B162" s="53"/>
      <c r="C162" s="39"/>
      <c r="D162" s="14" t="s">
        <v>31</v>
      </c>
      <c r="E162" s="8"/>
      <c r="F162" s="8"/>
      <c r="G162" s="8"/>
      <c r="H162" s="8"/>
      <c r="I162" s="8"/>
      <c r="J162" s="8">
        <f t="shared" si="4"/>
        <v>0</v>
      </c>
      <c r="K162" s="6"/>
    </row>
    <row r="163" spans="2:11" ht="15" customHeight="1">
      <c r="B163" s="53"/>
      <c r="C163" s="39"/>
      <c r="D163" s="15" t="s">
        <v>32</v>
      </c>
      <c r="E163" s="8"/>
      <c r="F163" s="8"/>
      <c r="G163" s="8"/>
      <c r="H163" s="8"/>
      <c r="I163" s="8"/>
      <c r="J163" s="8">
        <f t="shared" si="4"/>
        <v>0</v>
      </c>
      <c r="K163" s="6"/>
    </row>
    <row r="164" spans="2:11" ht="15.75">
      <c r="B164" s="72" t="s">
        <v>53</v>
      </c>
      <c r="C164" s="39" t="s">
        <v>52</v>
      </c>
      <c r="D164" s="14" t="s">
        <v>27</v>
      </c>
      <c r="E164" s="8">
        <f>E165+E166+E167+E168+E169</f>
        <v>0</v>
      </c>
      <c r="F164" s="8">
        <f>F165+F166+F167+F168+F169</f>
        <v>115.8</v>
      </c>
      <c r="G164" s="8">
        <f>G165+G166+G167+G168+G169</f>
        <v>0</v>
      </c>
      <c r="H164" s="8">
        <f>H165+H166+H167+H168+H169</f>
        <v>0</v>
      </c>
      <c r="I164" s="8">
        <f>I165+I166+I167+I168+I169</f>
        <v>0</v>
      </c>
      <c r="J164" s="8">
        <f t="shared" si="4"/>
        <v>115.8</v>
      </c>
      <c r="K164" s="6"/>
    </row>
    <row r="165" spans="2:11" ht="15.75">
      <c r="B165" s="73"/>
      <c r="C165" s="39"/>
      <c r="D165" s="14" t="s">
        <v>28</v>
      </c>
      <c r="E165" s="8"/>
      <c r="F165" s="8">
        <v>8.1</v>
      </c>
      <c r="G165" s="8"/>
      <c r="H165" s="8"/>
      <c r="I165" s="8"/>
      <c r="J165" s="8">
        <f t="shared" si="4"/>
        <v>8.1</v>
      </c>
      <c r="K165" s="6"/>
    </row>
    <row r="166" spans="2:11" ht="15.75">
      <c r="B166" s="73"/>
      <c r="C166" s="39"/>
      <c r="D166" s="14" t="s">
        <v>29</v>
      </c>
      <c r="E166" s="8"/>
      <c r="F166" s="8">
        <v>107.7</v>
      </c>
      <c r="G166" s="8"/>
      <c r="H166" s="8"/>
      <c r="I166" s="8"/>
      <c r="J166" s="8">
        <f t="shared" si="4"/>
        <v>107.7</v>
      </c>
      <c r="K166" s="6"/>
    </row>
    <row r="167" spans="2:11" ht="15.75">
      <c r="B167" s="73"/>
      <c r="C167" s="39"/>
      <c r="D167" s="14" t="s">
        <v>30</v>
      </c>
      <c r="E167" s="8"/>
      <c r="F167" s="8"/>
      <c r="G167" s="8"/>
      <c r="H167" s="8"/>
      <c r="I167" s="8"/>
      <c r="J167" s="8">
        <f t="shared" si="4"/>
        <v>0</v>
      </c>
      <c r="K167" s="6"/>
    </row>
    <row r="168" spans="2:11" ht="15.75">
      <c r="B168" s="73"/>
      <c r="C168" s="39"/>
      <c r="D168" s="14" t="s">
        <v>31</v>
      </c>
      <c r="E168" s="8"/>
      <c r="F168" s="8"/>
      <c r="G168" s="8"/>
      <c r="H168" s="8"/>
      <c r="I168" s="8"/>
      <c r="J168" s="8">
        <f t="shared" si="4"/>
        <v>0</v>
      </c>
      <c r="K168" s="6"/>
    </row>
    <row r="169" spans="2:11" ht="64.5" customHeight="1">
      <c r="B169" s="74"/>
      <c r="C169" s="39"/>
      <c r="D169" s="15" t="s">
        <v>32</v>
      </c>
      <c r="E169" s="8"/>
      <c r="F169" s="8"/>
      <c r="G169" s="8"/>
      <c r="H169" s="8"/>
      <c r="I169" s="8"/>
      <c r="J169" s="8">
        <f t="shared" si="4"/>
        <v>0</v>
      </c>
      <c r="K169" s="6"/>
    </row>
    <row r="170" spans="2:11" ht="15.75">
      <c r="B170" s="63" t="s">
        <v>55</v>
      </c>
      <c r="C170" s="49" t="s">
        <v>6</v>
      </c>
      <c r="D170" s="11" t="s">
        <v>27</v>
      </c>
      <c r="E170" s="8"/>
      <c r="F170" s="8">
        <f>F172</f>
        <v>11226.1</v>
      </c>
      <c r="G170" s="8">
        <f>G172</f>
        <v>11914.6</v>
      </c>
      <c r="H170" s="8">
        <f>H172</f>
        <v>15103.3</v>
      </c>
      <c r="I170" s="8">
        <f>I172+I171</f>
        <v>15103.3</v>
      </c>
      <c r="J170" s="8">
        <f>SUM(F170:I170)</f>
        <v>53347.3</v>
      </c>
      <c r="K170" s="6"/>
    </row>
    <row r="171" spans="2:11" ht="15.75">
      <c r="B171" s="64"/>
      <c r="C171" s="50"/>
      <c r="D171" s="11" t="s">
        <v>28</v>
      </c>
      <c r="E171" s="8"/>
      <c r="F171" s="8"/>
      <c r="G171" s="8"/>
      <c r="H171" s="8"/>
      <c r="I171" s="8"/>
      <c r="J171" s="8"/>
      <c r="K171" s="6"/>
    </row>
    <row r="172" spans="2:11" ht="15.75">
      <c r="B172" s="64"/>
      <c r="C172" s="50"/>
      <c r="D172" s="11" t="s">
        <v>29</v>
      </c>
      <c r="E172" s="8"/>
      <c r="F172" s="8">
        <v>11226.1</v>
      </c>
      <c r="G172" s="8">
        <v>11914.6</v>
      </c>
      <c r="H172" s="8">
        <v>15103.3</v>
      </c>
      <c r="I172" s="8">
        <v>15103.3</v>
      </c>
      <c r="J172" s="8">
        <f>SUM(F172:I172)</f>
        <v>53347.3</v>
      </c>
      <c r="K172" s="6"/>
    </row>
    <row r="173" spans="2:11" ht="15.75">
      <c r="B173" s="64"/>
      <c r="C173" s="50"/>
      <c r="D173" s="11" t="s">
        <v>30</v>
      </c>
      <c r="E173" s="8"/>
      <c r="F173" s="8"/>
      <c r="G173" s="8"/>
      <c r="H173" s="8"/>
      <c r="I173" s="8"/>
      <c r="J173" s="8"/>
      <c r="K173" s="6"/>
    </row>
    <row r="174" spans="2:11" ht="15.75">
      <c r="B174" s="64"/>
      <c r="C174" s="50"/>
      <c r="D174" s="11" t="s">
        <v>31</v>
      </c>
      <c r="E174" s="8"/>
      <c r="F174" s="8"/>
      <c r="G174" s="8"/>
      <c r="H174" s="8"/>
      <c r="I174" s="8"/>
      <c r="J174" s="8"/>
      <c r="K174" s="6"/>
    </row>
    <row r="175" spans="2:11" ht="15" customHeight="1">
      <c r="B175" s="65"/>
      <c r="C175" s="51"/>
      <c r="D175" s="12" t="s">
        <v>32</v>
      </c>
      <c r="E175" s="8"/>
      <c r="F175" s="8"/>
      <c r="G175" s="8"/>
      <c r="H175" s="8"/>
      <c r="I175" s="8"/>
      <c r="J175" s="8"/>
      <c r="K175" s="6"/>
    </row>
    <row r="176" spans="2:11" ht="15.75">
      <c r="B176" s="55" t="s">
        <v>54</v>
      </c>
      <c r="C176" s="39" t="s">
        <v>52</v>
      </c>
      <c r="D176" s="11" t="s">
        <v>27</v>
      </c>
      <c r="E176" s="8"/>
      <c r="F176" s="8">
        <f>F178+F177</f>
        <v>11226.1</v>
      </c>
      <c r="G176" s="8">
        <f>G178+G177</f>
        <v>11914.6</v>
      </c>
      <c r="H176" s="8">
        <f>H177+H178</f>
        <v>15103.3</v>
      </c>
      <c r="I176" s="8">
        <f>I177+I178</f>
        <v>15103.3</v>
      </c>
      <c r="J176" s="8">
        <f>SUM(F176:I176)</f>
        <v>53347.3</v>
      </c>
      <c r="K176" s="6"/>
    </row>
    <row r="177" spans="2:11" ht="15.75">
      <c r="B177" s="56"/>
      <c r="C177" s="39"/>
      <c r="D177" s="11" t="s">
        <v>28</v>
      </c>
      <c r="E177" s="8"/>
      <c r="F177" s="8"/>
      <c r="G177" s="8"/>
      <c r="H177" s="8"/>
      <c r="I177" s="8"/>
      <c r="J177" s="8"/>
      <c r="K177" s="6"/>
    </row>
    <row r="178" spans="2:11" ht="15.75">
      <c r="B178" s="56"/>
      <c r="C178" s="39"/>
      <c r="D178" s="11" t="s">
        <v>29</v>
      </c>
      <c r="E178" s="8"/>
      <c r="F178" s="8">
        <v>11226.1</v>
      </c>
      <c r="G178" s="8">
        <v>11914.6</v>
      </c>
      <c r="H178" s="8">
        <v>15103.3</v>
      </c>
      <c r="I178" s="8">
        <v>15103.3</v>
      </c>
      <c r="J178" s="8">
        <f>SUM(F178:I178)</f>
        <v>53347.3</v>
      </c>
      <c r="K178" s="6"/>
    </row>
    <row r="179" spans="2:11" ht="15.75">
      <c r="B179" s="56"/>
      <c r="C179" s="39"/>
      <c r="D179" s="11" t="s">
        <v>30</v>
      </c>
      <c r="E179" s="8"/>
      <c r="F179" s="8"/>
      <c r="G179" s="8"/>
      <c r="H179" s="8"/>
      <c r="I179" s="8"/>
      <c r="J179" s="8"/>
      <c r="K179" s="6"/>
    </row>
    <row r="180" spans="2:11" ht="15.75">
      <c r="B180" s="56"/>
      <c r="C180" s="39"/>
      <c r="D180" s="11" t="s">
        <v>31</v>
      </c>
      <c r="E180" s="8"/>
      <c r="F180" s="8"/>
      <c r="G180" s="8"/>
      <c r="H180" s="8"/>
      <c r="I180" s="8"/>
      <c r="J180" s="8"/>
      <c r="K180" s="6"/>
    </row>
    <row r="181" spans="2:11" ht="21.75" customHeight="1">
      <c r="B181" s="57"/>
      <c r="C181" s="39"/>
      <c r="D181" s="12" t="s">
        <v>32</v>
      </c>
      <c r="E181" s="8"/>
      <c r="F181" s="8"/>
      <c r="G181" s="8"/>
      <c r="H181" s="8"/>
      <c r="I181" s="8"/>
      <c r="J181" s="8"/>
      <c r="K181" s="6"/>
    </row>
    <row r="182" spans="2:11" ht="15.75">
      <c r="B182" s="63" t="s">
        <v>74</v>
      </c>
      <c r="C182" s="49" t="s">
        <v>6</v>
      </c>
      <c r="D182" s="11" t="s">
        <v>27</v>
      </c>
      <c r="E182" s="8">
        <f>E183+E184+E185+E186+E187</f>
        <v>11382.6</v>
      </c>
      <c r="F182" s="8">
        <v>0</v>
      </c>
      <c r="G182" s="8">
        <v>0</v>
      </c>
      <c r="H182" s="8">
        <v>0</v>
      </c>
      <c r="I182" s="8">
        <v>0</v>
      </c>
      <c r="J182" s="8">
        <f aca="true" t="shared" si="7" ref="J182:J193">E182+F182+G182+H182+I182</f>
        <v>11382.6</v>
      </c>
      <c r="K182" s="6"/>
    </row>
    <row r="183" spans="2:11" ht="15.75">
      <c r="B183" s="64"/>
      <c r="C183" s="50"/>
      <c r="D183" s="11" t="s">
        <v>28</v>
      </c>
      <c r="E183" s="8"/>
      <c r="F183" s="8"/>
      <c r="G183" s="8"/>
      <c r="H183" s="8"/>
      <c r="I183" s="8"/>
      <c r="J183" s="8">
        <f t="shared" si="7"/>
        <v>0</v>
      </c>
      <c r="K183" s="6"/>
    </row>
    <row r="184" spans="2:11" ht="15.75">
      <c r="B184" s="64"/>
      <c r="C184" s="50"/>
      <c r="D184" s="11" t="s">
        <v>29</v>
      </c>
      <c r="E184" s="8">
        <v>11382.6</v>
      </c>
      <c r="F184" s="8">
        <v>0</v>
      </c>
      <c r="G184" s="8">
        <v>0</v>
      </c>
      <c r="H184" s="8">
        <v>0</v>
      </c>
      <c r="I184" s="8">
        <v>0</v>
      </c>
      <c r="J184" s="8">
        <f t="shared" si="7"/>
        <v>11382.6</v>
      </c>
      <c r="K184" s="6"/>
    </row>
    <row r="185" spans="2:11" ht="15.75">
      <c r="B185" s="64"/>
      <c r="C185" s="50"/>
      <c r="D185" s="11" t="s">
        <v>30</v>
      </c>
      <c r="E185" s="8"/>
      <c r="F185" s="8"/>
      <c r="G185" s="8"/>
      <c r="H185" s="8"/>
      <c r="I185" s="8"/>
      <c r="J185" s="8">
        <f t="shared" si="7"/>
        <v>0</v>
      </c>
      <c r="K185" s="6"/>
    </row>
    <row r="186" spans="2:11" ht="15.75">
      <c r="B186" s="64"/>
      <c r="C186" s="50"/>
      <c r="D186" s="11" t="s">
        <v>31</v>
      </c>
      <c r="E186" s="8"/>
      <c r="F186" s="8"/>
      <c r="G186" s="8"/>
      <c r="H186" s="8"/>
      <c r="I186" s="8"/>
      <c r="J186" s="8">
        <f t="shared" si="7"/>
        <v>0</v>
      </c>
      <c r="K186" s="6"/>
    </row>
    <row r="187" spans="2:11" ht="15.75">
      <c r="B187" s="65"/>
      <c r="C187" s="51"/>
      <c r="D187" s="12" t="s">
        <v>32</v>
      </c>
      <c r="E187" s="8"/>
      <c r="F187" s="8"/>
      <c r="G187" s="8"/>
      <c r="H187" s="8"/>
      <c r="I187" s="8"/>
      <c r="J187" s="8">
        <f t="shared" si="7"/>
        <v>0</v>
      </c>
      <c r="K187" s="6"/>
    </row>
    <row r="188" spans="2:11" ht="15.75">
      <c r="B188" s="55" t="s">
        <v>75</v>
      </c>
      <c r="C188" s="39" t="s">
        <v>52</v>
      </c>
      <c r="D188" s="11" t="s">
        <v>27</v>
      </c>
      <c r="E188" s="8">
        <f>E189+E190+E191+E192+E193</f>
        <v>11382.6</v>
      </c>
      <c r="F188" s="8">
        <v>0</v>
      </c>
      <c r="G188" s="8">
        <v>0</v>
      </c>
      <c r="H188" s="8">
        <v>0</v>
      </c>
      <c r="I188" s="8">
        <v>0</v>
      </c>
      <c r="J188" s="8">
        <f t="shared" si="7"/>
        <v>11382.6</v>
      </c>
      <c r="K188" s="6"/>
    </row>
    <row r="189" spans="2:11" ht="15.75">
      <c r="B189" s="56"/>
      <c r="C189" s="39"/>
      <c r="D189" s="11" t="s">
        <v>28</v>
      </c>
      <c r="E189" s="8"/>
      <c r="F189" s="8"/>
      <c r="G189" s="8"/>
      <c r="H189" s="8"/>
      <c r="I189" s="8"/>
      <c r="J189" s="8">
        <f t="shared" si="7"/>
        <v>0</v>
      </c>
      <c r="K189" s="6"/>
    </row>
    <row r="190" spans="2:11" ht="15.75">
      <c r="B190" s="56"/>
      <c r="C190" s="39"/>
      <c r="D190" s="11" t="s">
        <v>29</v>
      </c>
      <c r="E190" s="8">
        <v>11382.6</v>
      </c>
      <c r="F190" s="8">
        <v>0</v>
      </c>
      <c r="G190" s="8">
        <v>0</v>
      </c>
      <c r="H190" s="8">
        <v>0</v>
      </c>
      <c r="I190" s="8">
        <v>0</v>
      </c>
      <c r="J190" s="8">
        <f t="shared" si="7"/>
        <v>11382.6</v>
      </c>
      <c r="K190" s="6"/>
    </row>
    <row r="191" spans="2:11" ht="15.75">
      <c r="B191" s="56"/>
      <c r="C191" s="39"/>
      <c r="D191" s="11" t="s">
        <v>30</v>
      </c>
      <c r="E191" s="8"/>
      <c r="F191" s="8"/>
      <c r="G191" s="8"/>
      <c r="H191" s="8"/>
      <c r="I191" s="8"/>
      <c r="J191" s="8">
        <f t="shared" si="7"/>
        <v>0</v>
      </c>
      <c r="K191" s="6"/>
    </row>
    <row r="192" spans="2:11" ht="15.75">
      <c r="B192" s="56"/>
      <c r="C192" s="39"/>
      <c r="D192" s="11" t="s">
        <v>31</v>
      </c>
      <c r="E192" s="8"/>
      <c r="F192" s="8"/>
      <c r="G192" s="8"/>
      <c r="H192" s="8"/>
      <c r="I192" s="8"/>
      <c r="J192" s="8">
        <f t="shared" si="7"/>
        <v>0</v>
      </c>
      <c r="K192" s="6"/>
    </row>
    <row r="193" spans="2:11" ht="15.75">
      <c r="B193" s="57"/>
      <c r="C193" s="39"/>
      <c r="D193" s="12" t="s">
        <v>32</v>
      </c>
      <c r="E193" s="8"/>
      <c r="F193" s="8"/>
      <c r="G193" s="8"/>
      <c r="H193" s="8"/>
      <c r="I193" s="8"/>
      <c r="J193" s="8">
        <f t="shared" si="7"/>
        <v>0</v>
      </c>
      <c r="K193" s="6"/>
    </row>
    <row r="194" spans="2:11" ht="15.75">
      <c r="B194" s="52" t="s">
        <v>56</v>
      </c>
      <c r="C194" s="45" t="s">
        <v>21</v>
      </c>
      <c r="D194" s="11" t="s">
        <v>27</v>
      </c>
      <c r="E194" s="5">
        <f>E200</f>
        <v>28408.1</v>
      </c>
      <c r="F194" s="5">
        <f>F200</f>
        <v>26642.699999999997</v>
      </c>
      <c r="G194" s="5">
        <f>G200</f>
        <v>96521.9</v>
      </c>
      <c r="H194" s="5">
        <f>SUM(H195:H197)</f>
        <v>63694.00000000001</v>
      </c>
      <c r="I194" s="5">
        <f>I200</f>
        <v>28274.4</v>
      </c>
      <c r="J194" s="5">
        <f t="shared" si="4"/>
        <v>243541.09999999998</v>
      </c>
      <c r="K194" s="6"/>
    </row>
    <row r="195" spans="2:11" ht="15.75">
      <c r="B195" s="52"/>
      <c r="C195" s="45"/>
      <c r="D195" s="11" t="s">
        <v>28</v>
      </c>
      <c r="E195" s="16">
        <f>E206+E213+E278+E290+E308+E326+E350+E368+E374+E380+E386+E392+E272</f>
        <v>15729.6</v>
      </c>
      <c r="F195" s="16">
        <f aca="true" t="shared" si="8" ref="F195:I199">F201</f>
        <v>8929.300000000001</v>
      </c>
      <c r="G195" s="16">
        <f t="shared" si="8"/>
        <v>20792.100000000002</v>
      </c>
      <c r="H195" s="16">
        <f>H207+H213+H272+H278+H296+H368+H380+H386+H392</f>
        <v>28591.9</v>
      </c>
      <c r="I195" s="16">
        <f>I201</f>
        <v>8903.400000000001</v>
      </c>
      <c r="J195" s="5">
        <f t="shared" si="4"/>
        <v>82946.29999999999</v>
      </c>
      <c r="K195" s="6"/>
    </row>
    <row r="196" spans="2:11" ht="15.75">
      <c r="B196" s="52"/>
      <c r="C196" s="45"/>
      <c r="D196" s="11" t="s">
        <v>29</v>
      </c>
      <c r="E196" s="5">
        <f>E202</f>
        <v>10448.199999999999</v>
      </c>
      <c r="F196" s="8">
        <f t="shared" si="8"/>
        <v>17713.399999999998</v>
      </c>
      <c r="G196" s="8">
        <f t="shared" si="8"/>
        <v>40171.6</v>
      </c>
      <c r="H196" s="8">
        <f>H202</f>
        <v>21559.7</v>
      </c>
      <c r="I196" s="8">
        <f>I202</f>
        <v>19371</v>
      </c>
      <c r="J196" s="5">
        <f t="shared" si="4"/>
        <v>109263.9</v>
      </c>
      <c r="K196" s="6"/>
    </row>
    <row r="197" spans="2:11" ht="15.75">
      <c r="B197" s="52"/>
      <c r="C197" s="45"/>
      <c r="D197" s="11" t="s">
        <v>30</v>
      </c>
      <c r="E197" s="8">
        <f>E203</f>
        <v>2230.2999999999997</v>
      </c>
      <c r="F197" s="8">
        <f t="shared" si="8"/>
        <v>0</v>
      </c>
      <c r="G197" s="8">
        <f t="shared" si="8"/>
        <v>35558.2</v>
      </c>
      <c r="H197" s="8">
        <f>H203</f>
        <v>13542.4</v>
      </c>
      <c r="I197" s="8">
        <f t="shared" si="8"/>
        <v>0</v>
      </c>
      <c r="J197" s="5">
        <f t="shared" si="4"/>
        <v>51330.9</v>
      </c>
      <c r="K197" s="6"/>
    </row>
    <row r="198" spans="2:11" ht="15.75">
      <c r="B198" s="52"/>
      <c r="C198" s="45"/>
      <c r="D198" s="11" t="s">
        <v>31</v>
      </c>
      <c r="E198" s="8">
        <f>E204</f>
        <v>0</v>
      </c>
      <c r="F198" s="8">
        <f t="shared" si="8"/>
        <v>0</v>
      </c>
      <c r="G198" s="8">
        <f t="shared" si="8"/>
        <v>0</v>
      </c>
      <c r="H198" s="8">
        <f t="shared" si="8"/>
        <v>0</v>
      </c>
      <c r="I198" s="8">
        <f t="shared" si="8"/>
        <v>0</v>
      </c>
      <c r="J198" s="8">
        <f t="shared" si="4"/>
        <v>0</v>
      </c>
      <c r="K198" s="6"/>
    </row>
    <row r="199" spans="2:11" ht="15.75">
      <c r="B199" s="52"/>
      <c r="C199" s="45"/>
      <c r="D199" s="12" t="s">
        <v>32</v>
      </c>
      <c r="E199" s="8">
        <f>E205</f>
        <v>0</v>
      </c>
      <c r="F199" s="8">
        <f t="shared" si="8"/>
        <v>0</v>
      </c>
      <c r="G199" s="8">
        <f t="shared" si="8"/>
        <v>0</v>
      </c>
      <c r="H199" s="8">
        <f t="shared" si="8"/>
        <v>0</v>
      </c>
      <c r="I199" s="8">
        <f t="shared" si="8"/>
        <v>0</v>
      </c>
      <c r="J199" s="8">
        <f t="shared" si="4"/>
        <v>0</v>
      </c>
      <c r="K199" s="6"/>
    </row>
    <row r="200" spans="2:11" ht="15.75">
      <c r="B200" s="52"/>
      <c r="C200" s="49" t="s">
        <v>6</v>
      </c>
      <c r="D200" s="11" t="s">
        <v>27</v>
      </c>
      <c r="E200" s="8">
        <f>E201+E202+E203+E204+E205</f>
        <v>28408.1</v>
      </c>
      <c r="F200" s="8">
        <f>F201+F202+F203+F204+F205</f>
        <v>26642.699999999997</v>
      </c>
      <c r="G200" s="8">
        <f>G201+G202+G203+G204+G205</f>
        <v>96521.9</v>
      </c>
      <c r="H200" s="8">
        <f>H201+H202+H203+H204+H205</f>
        <v>55294.4</v>
      </c>
      <c r="I200" s="8">
        <f>I201+I202+I203+I204+I205</f>
        <v>28274.4</v>
      </c>
      <c r="J200" s="8">
        <f t="shared" si="4"/>
        <v>235141.49999999997</v>
      </c>
      <c r="K200" s="6"/>
    </row>
    <row r="201" spans="2:11" ht="15.75">
      <c r="B201" s="52"/>
      <c r="C201" s="50"/>
      <c r="D201" s="11" t="s">
        <v>28</v>
      </c>
      <c r="E201" s="8">
        <f>E207+E213+E272+E278+E290+E308+E326+E350+E368+E374+E380+E386+E392</f>
        <v>15729.6</v>
      </c>
      <c r="F201" s="8">
        <f>F207+F213+F272+F278+F290+F308+F326+F350+F368+F374+F380+F386+F392</f>
        <v>8929.300000000001</v>
      </c>
      <c r="G201" s="8">
        <f>G207+G213+G272+G278+G290+G308+G326+G350+G368+G374+G380+G386+G392</f>
        <v>20792.100000000002</v>
      </c>
      <c r="H201" s="8">
        <v>20192.3</v>
      </c>
      <c r="I201" s="8">
        <f>I207+I213+I272+I278+I290+I308+I326+I350+I368+I374+I380+I386+I392</f>
        <v>8903.400000000001</v>
      </c>
      <c r="J201" s="8">
        <f t="shared" si="4"/>
        <v>74546.70000000001</v>
      </c>
      <c r="K201" s="6"/>
    </row>
    <row r="202" spans="2:11" ht="15.75">
      <c r="B202" s="52"/>
      <c r="C202" s="50"/>
      <c r="D202" s="11" t="s">
        <v>29</v>
      </c>
      <c r="E202" s="8">
        <f>E208+E214+E273+E279+E309+E327+E351+E369+E375+E381+E387+E393+E291</f>
        <v>10448.199999999999</v>
      </c>
      <c r="F202" s="8">
        <f>F208+F214+F273+F279+F309+F327+F351+F369+F375+F381+F387+F393+F291</f>
        <v>17713.399999999998</v>
      </c>
      <c r="G202" s="8">
        <f>G214+G279+G291+G309+G327+G351</f>
        <v>40171.6</v>
      </c>
      <c r="H202" s="8">
        <f>H214+H273+H279+H291+H309+H327+H357</f>
        <v>21559.7</v>
      </c>
      <c r="I202" s="8">
        <f>I208+I214+I273+I279+I309+I327+I351+I369+I375+I381+I387+I393+I291</f>
        <v>19371</v>
      </c>
      <c r="J202" s="8">
        <f>SUM(E202:I202)</f>
        <v>109263.9</v>
      </c>
      <c r="K202" s="6"/>
    </row>
    <row r="203" spans="2:11" ht="15.75">
      <c r="B203" s="52"/>
      <c r="C203" s="50"/>
      <c r="D203" s="11" t="s">
        <v>30</v>
      </c>
      <c r="E203" s="8">
        <f>E209+E215+E274+E280+E292+E310+E328+E352+E370+E376+E382+E388+E394</f>
        <v>2230.2999999999997</v>
      </c>
      <c r="F203" s="8">
        <f>F209+F215+F274+F280+F292+F310+F328+F352+F370+F376+F382+F388+F394</f>
        <v>0</v>
      </c>
      <c r="G203" s="8">
        <f>G215+G352</f>
        <v>35558.2</v>
      </c>
      <c r="H203" s="8">
        <f>H268</f>
        <v>13542.4</v>
      </c>
      <c r="I203" s="8">
        <f>I209+I215+I274+I280+I292+I310+I328+I352+I370+I376+I382+I388+I394</f>
        <v>0</v>
      </c>
      <c r="J203" s="8">
        <f t="shared" si="4"/>
        <v>51330.9</v>
      </c>
      <c r="K203" s="6"/>
    </row>
    <row r="204" spans="2:11" ht="15.75">
      <c r="B204" s="52"/>
      <c r="C204" s="50"/>
      <c r="D204" s="11" t="s">
        <v>31</v>
      </c>
      <c r="E204" s="8">
        <f>E210+E216+E275+E281+E311+E353+E371+E377+E383+E389+E395</f>
        <v>0</v>
      </c>
      <c r="F204" s="8">
        <f>F210+F216+F275+F281+F311+F353+F371+F377+F383+F389+F395</f>
        <v>0</v>
      </c>
      <c r="G204" s="8">
        <f>G210+G216+G275+G281+G311+G353+G371+G377+G383+G389+G395</f>
        <v>0</v>
      </c>
      <c r="H204" s="8">
        <f>H210+H216+H275+H281+H311+H353+H371+H377+H383+H389+H395</f>
        <v>0</v>
      </c>
      <c r="I204" s="8">
        <f>I210+I216+I275+I281+I311+I353+I371+I377+I383+I389+I395</f>
        <v>0</v>
      </c>
      <c r="J204" s="8">
        <f t="shared" si="4"/>
        <v>0</v>
      </c>
      <c r="K204" s="6"/>
    </row>
    <row r="205" spans="2:11" ht="15.75">
      <c r="B205" s="52"/>
      <c r="C205" s="51"/>
      <c r="D205" s="12" t="s">
        <v>32</v>
      </c>
      <c r="E205" s="8">
        <f>E211+E217+E276+E282+E312+E330+E354+E372+E378+E384+E390+E396</f>
        <v>0</v>
      </c>
      <c r="F205" s="8">
        <f>F211+F217+F276+F282+F312+F330+F354+F372+F378+F384+F390+F396</f>
        <v>0</v>
      </c>
      <c r="G205" s="8">
        <f>G211+G217+G276+G282+G312+G330+G354+G372+G378+G384+G390+G396</f>
        <v>0</v>
      </c>
      <c r="H205" s="8">
        <f>H211+H217+H276+H282+H312+H330+H354+H372+H378+H384+H390+H396</f>
        <v>0</v>
      </c>
      <c r="I205" s="8">
        <f>I211+I217+I276+I282+I312+I330+I354+I372+I378+I384+I390+I396</f>
        <v>0</v>
      </c>
      <c r="J205" s="8">
        <f t="shared" si="4"/>
        <v>0</v>
      </c>
      <c r="K205" s="6"/>
    </row>
    <row r="206" spans="2:11" ht="15.75">
      <c r="B206" s="75" t="s">
        <v>57</v>
      </c>
      <c r="C206" s="49" t="s">
        <v>6</v>
      </c>
      <c r="D206" s="11" t="s">
        <v>27</v>
      </c>
      <c r="E206" s="8">
        <f aca="true" t="shared" si="9" ref="E206:J206">E207+E208+E209+E210+E211</f>
        <v>1849.7</v>
      </c>
      <c r="F206" s="8">
        <f t="shared" si="9"/>
        <v>2540.9</v>
      </c>
      <c r="G206" s="8">
        <f t="shared" si="9"/>
        <v>2061.6</v>
      </c>
      <c r="H206" s="8">
        <f t="shared" si="9"/>
        <v>8322</v>
      </c>
      <c r="I206" s="8">
        <f t="shared" si="9"/>
        <v>2870.2</v>
      </c>
      <c r="J206" s="8">
        <f t="shared" si="9"/>
        <v>15870.5</v>
      </c>
      <c r="K206" s="6"/>
    </row>
    <row r="207" spans="2:11" ht="15.75">
      <c r="B207" s="75"/>
      <c r="C207" s="50"/>
      <c r="D207" s="11" t="s">
        <v>28</v>
      </c>
      <c r="E207" s="8">
        <v>1849.7</v>
      </c>
      <c r="F207" s="8">
        <v>2540.9</v>
      </c>
      <c r="G207" s="8">
        <v>2061.6</v>
      </c>
      <c r="H207" s="8">
        <v>8322</v>
      </c>
      <c r="I207" s="8">
        <v>1096.3</v>
      </c>
      <c r="J207" s="8">
        <f>SUM(E207:I207)</f>
        <v>15870.5</v>
      </c>
      <c r="K207" s="6"/>
    </row>
    <row r="208" spans="2:11" ht="15.75">
      <c r="B208" s="75"/>
      <c r="C208" s="50"/>
      <c r="D208" s="11" t="s">
        <v>29</v>
      </c>
      <c r="E208" s="8"/>
      <c r="F208" s="8"/>
      <c r="G208" s="8"/>
      <c r="H208" s="8"/>
      <c r="I208" s="8">
        <v>1773.9</v>
      </c>
      <c r="J208" s="8">
        <v>0</v>
      </c>
      <c r="K208" s="6"/>
    </row>
    <row r="209" spans="2:11" ht="15.75">
      <c r="B209" s="75"/>
      <c r="C209" s="50"/>
      <c r="D209" s="11" t="s">
        <v>30</v>
      </c>
      <c r="E209" s="8"/>
      <c r="F209" s="8"/>
      <c r="G209" s="8"/>
      <c r="H209" s="8"/>
      <c r="I209" s="8"/>
      <c r="J209" s="8">
        <v>0</v>
      </c>
      <c r="K209" s="6"/>
    </row>
    <row r="210" spans="2:11" ht="15.75">
      <c r="B210" s="75"/>
      <c r="C210" s="50"/>
      <c r="D210" s="11" t="s">
        <v>31</v>
      </c>
      <c r="E210" s="8"/>
      <c r="F210" s="8"/>
      <c r="G210" s="8"/>
      <c r="H210" s="8"/>
      <c r="I210" s="8"/>
      <c r="J210" s="8">
        <v>0</v>
      </c>
      <c r="K210" s="6"/>
    </row>
    <row r="211" spans="2:11" ht="15.75">
      <c r="B211" s="75"/>
      <c r="C211" s="51"/>
      <c r="D211" s="12" t="s">
        <v>32</v>
      </c>
      <c r="E211" s="8"/>
      <c r="F211" s="8"/>
      <c r="G211" s="8"/>
      <c r="H211" s="8"/>
      <c r="I211" s="8"/>
      <c r="J211" s="8">
        <v>0</v>
      </c>
      <c r="K211" s="6"/>
    </row>
    <row r="212" spans="2:11" ht="15.75">
      <c r="B212" s="75" t="s">
        <v>58</v>
      </c>
      <c r="C212" s="49" t="s">
        <v>6</v>
      </c>
      <c r="D212" s="11" t="s">
        <v>27</v>
      </c>
      <c r="E212" s="8">
        <f aca="true" t="shared" si="10" ref="E212:J212">E213+E214+E215+E216+E217</f>
        <v>13430.8</v>
      </c>
      <c r="F212" s="8">
        <f t="shared" si="10"/>
        <v>19162.8</v>
      </c>
      <c r="G212" s="8">
        <f t="shared" si="10"/>
        <v>81725.1</v>
      </c>
      <c r="H212" s="8">
        <f>SUM(H213:H215)</f>
        <v>46449.8</v>
      </c>
      <c r="I212" s="8">
        <f t="shared" si="10"/>
        <v>4947.4</v>
      </c>
      <c r="J212" s="8">
        <f t="shared" si="10"/>
        <v>165715.90000000002</v>
      </c>
      <c r="K212" s="6"/>
    </row>
    <row r="213" spans="2:11" ht="15.75">
      <c r="B213" s="75"/>
      <c r="C213" s="50"/>
      <c r="D213" s="11" t="s">
        <v>28</v>
      </c>
      <c r="E213" s="8">
        <v>8032.4</v>
      </c>
      <c r="F213" s="8">
        <v>4558.7</v>
      </c>
      <c r="G213" s="8">
        <f>G219+G225+G231+G266</f>
        <v>16267.1</v>
      </c>
      <c r="H213" s="8">
        <f>H219+H225+H231+H238+H243+H249+H255+H260+H266</f>
        <v>19062.100000000002</v>
      </c>
      <c r="I213" s="8">
        <f>I260</f>
        <v>4947.4</v>
      </c>
      <c r="J213" s="8">
        <f aca="true" t="shared" si="11" ref="J213:J229">SUM(E213:I213)</f>
        <v>52867.700000000004</v>
      </c>
      <c r="K213" s="6"/>
    </row>
    <row r="214" spans="2:11" ht="15.75">
      <c r="B214" s="75"/>
      <c r="C214" s="50"/>
      <c r="D214" s="11" t="s">
        <v>29</v>
      </c>
      <c r="E214" s="8">
        <v>3183.2</v>
      </c>
      <c r="F214" s="8">
        <f>F220+F226</f>
        <v>14604.099999999999</v>
      </c>
      <c r="G214" s="8">
        <v>30347.4</v>
      </c>
      <c r="H214" s="8">
        <f>H267</f>
        <v>13845.3</v>
      </c>
      <c r="I214" s="8">
        <f>I220+I226</f>
        <v>0</v>
      </c>
      <c r="J214" s="8">
        <f t="shared" si="11"/>
        <v>61980</v>
      </c>
      <c r="K214" s="6"/>
    </row>
    <row r="215" spans="2:11" ht="15.75">
      <c r="B215" s="75"/>
      <c r="C215" s="50"/>
      <c r="D215" s="11" t="s">
        <v>30</v>
      </c>
      <c r="E215" s="8">
        <v>2215.2</v>
      </c>
      <c r="F215" s="8">
        <f>F221+F227</f>
        <v>0</v>
      </c>
      <c r="G215" s="8">
        <v>35110.6</v>
      </c>
      <c r="H215" s="8">
        <f>H268</f>
        <v>13542.4</v>
      </c>
      <c r="I215" s="8">
        <f>I221+I227</f>
        <v>0</v>
      </c>
      <c r="J215" s="8">
        <f t="shared" si="11"/>
        <v>50868.2</v>
      </c>
      <c r="K215" s="6"/>
    </row>
    <row r="216" spans="2:11" ht="15.75">
      <c r="B216" s="75"/>
      <c r="C216" s="50"/>
      <c r="D216" s="11" t="s">
        <v>31</v>
      </c>
      <c r="E216" s="8"/>
      <c r="F216" s="8"/>
      <c r="G216" s="8"/>
      <c r="H216" s="8"/>
      <c r="I216" s="8"/>
      <c r="J216" s="8">
        <f t="shared" si="11"/>
        <v>0</v>
      </c>
      <c r="K216" s="6"/>
    </row>
    <row r="217" spans="2:11" ht="15.75">
      <c r="B217" s="75"/>
      <c r="C217" s="51"/>
      <c r="D217" s="12" t="s">
        <v>32</v>
      </c>
      <c r="E217" s="8"/>
      <c r="F217" s="8"/>
      <c r="G217" s="8"/>
      <c r="H217" s="8"/>
      <c r="I217" s="8"/>
      <c r="J217" s="8">
        <f t="shared" si="11"/>
        <v>0</v>
      </c>
      <c r="K217" s="6"/>
    </row>
    <row r="218" spans="2:11" ht="15.75">
      <c r="B218" s="76" t="s">
        <v>59</v>
      </c>
      <c r="C218" s="39" t="s">
        <v>38</v>
      </c>
      <c r="D218" s="11" t="s">
        <v>27</v>
      </c>
      <c r="E218" s="8"/>
      <c r="F218" s="8">
        <f>F219+F220</f>
        <v>2334.2000000000003</v>
      </c>
      <c r="G218" s="8">
        <f>G219+G220</f>
        <v>3785.5</v>
      </c>
      <c r="H218" s="8">
        <f>H219+H220</f>
        <v>0</v>
      </c>
      <c r="I218" s="8"/>
      <c r="J218" s="8">
        <f t="shared" si="11"/>
        <v>6119.700000000001</v>
      </c>
      <c r="K218" s="6"/>
    </row>
    <row r="219" spans="2:11" ht="15.75">
      <c r="B219" s="77"/>
      <c r="C219" s="39"/>
      <c r="D219" s="11" t="s">
        <v>28</v>
      </c>
      <c r="E219" s="8"/>
      <c r="F219" s="8">
        <v>163.4</v>
      </c>
      <c r="G219" s="8">
        <v>265</v>
      </c>
      <c r="H219" s="8">
        <v>0</v>
      </c>
      <c r="I219" s="8"/>
      <c r="J219" s="8">
        <f t="shared" si="11"/>
        <v>428.4</v>
      </c>
      <c r="K219" s="6"/>
    </row>
    <row r="220" spans="2:11" ht="15.75">
      <c r="B220" s="77"/>
      <c r="C220" s="39"/>
      <c r="D220" s="11" t="s">
        <v>29</v>
      </c>
      <c r="E220" s="8"/>
      <c r="F220" s="8">
        <v>2170.8</v>
      </c>
      <c r="G220" s="8">
        <v>3520.5</v>
      </c>
      <c r="H220" s="8">
        <v>0</v>
      </c>
      <c r="I220" s="8"/>
      <c r="J220" s="8">
        <f t="shared" si="11"/>
        <v>5691.3</v>
      </c>
      <c r="K220" s="6"/>
    </row>
    <row r="221" spans="2:11" ht="15.75">
      <c r="B221" s="77"/>
      <c r="C221" s="39"/>
      <c r="D221" s="11" t="s">
        <v>30</v>
      </c>
      <c r="E221" s="8"/>
      <c r="F221" s="8"/>
      <c r="G221" s="8"/>
      <c r="H221" s="8"/>
      <c r="I221" s="8"/>
      <c r="J221" s="8">
        <f t="shared" si="11"/>
        <v>0</v>
      </c>
      <c r="K221" s="6"/>
    </row>
    <row r="222" spans="2:11" ht="15.75">
      <c r="B222" s="77"/>
      <c r="C222" s="39"/>
      <c r="D222" s="11" t="s">
        <v>31</v>
      </c>
      <c r="E222" s="8"/>
      <c r="F222" s="8"/>
      <c r="G222" s="8"/>
      <c r="H222" s="8"/>
      <c r="I222" s="8"/>
      <c r="J222" s="8">
        <f t="shared" si="11"/>
        <v>0</v>
      </c>
      <c r="K222" s="6"/>
    </row>
    <row r="223" spans="2:11" ht="15.75">
      <c r="B223" s="78"/>
      <c r="C223" s="39"/>
      <c r="D223" s="12" t="s">
        <v>32</v>
      </c>
      <c r="E223" s="8"/>
      <c r="F223" s="8"/>
      <c r="G223" s="8"/>
      <c r="H223" s="8"/>
      <c r="I223" s="8"/>
      <c r="J223" s="8">
        <f t="shared" si="11"/>
        <v>0</v>
      </c>
      <c r="K223" s="6"/>
    </row>
    <row r="224" spans="2:11" ht="15.75">
      <c r="B224" s="79" t="s">
        <v>60</v>
      </c>
      <c r="C224" s="39" t="s">
        <v>52</v>
      </c>
      <c r="D224" s="11" t="s">
        <v>27</v>
      </c>
      <c r="E224" s="8"/>
      <c r="F224" s="8">
        <f>F225+F226</f>
        <v>13362.4</v>
      </c>
      <c r="G224" s="8">
        <f>G225+G226</f>
        <v>13369</v>
      </c>
      <c r="H224" s="8">
        <f>H225+H226</f>
        <v>0</v>
      </c>
      <c r="I224" s="8"/>
      <c r="J224" s="8">
        <f t="shared" si="11"/>
        <v>26731.4</v>
      </c>
      <c r="K224" s="6"/>
    </row>
    <row r="225" spans="2:11" ht="15.75">
      <c r="B225" s="61"/>
      <c r="C225" s="39"/>
      <c r="D225" s="11" t="s">
        <v>28</v>
      </c>
      <c r="E225" s="8"/>
      <c r="F225" s="8">
        <v>929.1</v>
      </c>
      <c r="G225" s="8">
        <v>935.8</v>
      </c>
      <c r="H225" s="8">
        <v>0</v>
      </c>
      <c r="I225" s="8"/>
      <c r="J225" s="8">
        <f t="shared" si="11"/>
        <v>1864.9</v>
      </c>
      <c r="K225" s="6"/>
    </row>
    <row r="226" spans="2:11" ht="15.75">
      <c r="B226" s="61"/>
      <c r="C226" s="39"/>
      <c r="D226" s="11" t="s">
        <v>29</v>
      </c>
      <c r="E226" s="8"/>
      <c r="F226" s="8">
        <v>12433.3</v>
      </c>
      <c r="G226" s="8">
        <v>12433.2</v>
      </c>
      <c r="H226" s="8">
        <v>0</v>
      </c>
      <c r="I226" s="8"/>
      <c r="J226" s="8">
        <f t="shared" si="11"/>
        <v>24866.5</v>
      </c>
      <c r="K226" s="6"/>
    </row>
    <row r="227" spans="2:11" ht="15.75">
      <c r="B227" s="61"/>
      <c r="C227" s="39"/>
      <c r="D227" s="11" t="s">
        <v>30</v>
      </c>
      <c r="E227" s="8"/>
      <c r="F227" s="8"/>
      <c r="G227" s="8"/>
      <c r="H227" s="8"/>
      <c r="I227" s="8"/>
      <c r="J227" s="8">
        <f t="shared" si="11"/>
        <v>0</v>
      </c>
      <c r="K227" s="6"/>
    </row>
    <row r="228" spans="2:11" ht="15.75">
      <c r="B228" s="61"/>
      <c r="C228" s="39"/>
      <c r="D228" s="11" t="s">
        <v>31</v>
      </c>
      <c r="E228" s="8"/>
      <c r="F228" s="8"/>
      <c r="G228" s="8"/>
      <c r="H228" s="8"/>
      <c r="I228" s="8"/>
      <c r="J228" s="8">
        <f t="shared" si="11"/>
        <v>0</v>
      </c>
      <c r="K228" s="6"/>
    </row>
    <row r="229" spans="2:11" ht="15.75">
      <c r="B229" s="62"/>
      <c r="C229" s="39"/>
      <c r="D229" s="12" t="s">
        <v>32</v>
      </c>
      <c r="E229" s="8"/>
      <c r="F229" s="8"/>
      <c r="G229" s="8"/>
      <c r="H229" s="8"/>
      <c r="I229" s="8"/>
      <c r="J229" s="8">
        <f t="shared" si="11"/>
        <v>0</v>
      </c>
      <c r="K229" s="6"/>
    </row>
    <row r="230" spans="2:11" ht="15.75">
      <c r="B230" s="66" t="s">
        <v>77</v>
      </c>
      <c r="C230" s="39" t="s">
        <v>52</v>
      </c>
      <c r="D230" s="11" t="s">
        <v>27</v>
      </c>
      <c r="E230" s="8"/>
      <c r="F230" s="8">
        <f>F231</f>
        <v>3466.2</v>
      </c>
      <c r="G230" s="8">
        <f>G231+G232+G233</f>
        <v>11340.2</v>
      </c>
      <c r="H230" s="8">
        <f>SUM(H231:H235)</f>
        <v>1126.8</v>
      </c>
      <c r="I230" s="8"/>
      <c r="J230" s="8">
        <f>SUM(E230:I230)</f>
        <v>15933.2</v>
      </c>
      <c r="K230" s="6"/>
    </row>
    <row r="231" spans="2:11" ht="15.75">
      <c r="B231" s="70"/>
      <c r="C231" s="39"/>
      <c r="D231" s="11" t="s">
        <v>28</v>
      </c>
      <c r="E231" s="8"/>
      <c r="F231" s="8">
        <v>3466.2</v>
      </c>
      <c r="G231" s="8">
        <v>11340.2</v>
      </c>
      <c r="H231" s="8">
        <v>0</v>
      </c>
      <c r="I231" s="8"/>
      <c r="J231" s="8">
        <f>SUM(E231:I231)</f>
        <v>14806.400000000001</v>
      </c>
      <c r="K231" s="6"/>
    </row>
    <row r="232" spans="2:11" ht="15.75">
      <c r="B232" s="70"/>
      <c r="C232" s="39"/>
      <c r="D232" s="11" t="s">
        <v>29</v>
      </c>
      <c r="E232" s="8"/>
      <c r="F232" s="8" t="s">
        <v>18</v>
      </c>
      <c r="G232" s="8"/>
      <c r="H232" s="8">
        <v>1126.8</v>
      </c>
      <c r="I232" s="8"/>
      <c r="J232" s="8"/>
      <c r="K232" s="6"/>
    </row>
    <row r="233" spans="2:11" ht="15.75">
      <c r="B233" s="70"/>
      <c r="C233" s="39"/>
      <c r="D233" s="11" t="s">
        <v>30</v>
      </c>
      <c r="E233" s="8"/>
      <c r="F233" s="8" t="s">
        <v>18</v>
      </c>
      <c r="G233" s="8"/>
      <c r="H233" s="8"/>
      <c r="I233" s="8"/>
      <c r="J233" s="8"/>
      <c r="K233" s="6"/>
    </row>
    <row r="234" spans="2:11" ht="15.75">
      <c r="B234" s="70"/>
      <c r="C234" s="39"/>
      <c r="D234" s="11" t="s">
        <v>31</v>
      </c>
      <c r="E234" s="8"/>
      <c r="F234" s="8" t="s">
        <v>18</v>
      </c>
      <c r="G234" s="8"/>
      <c r="H234" s="8"/>
      <c r="I234" s="8"/>
      <c r="J234" s="8"/>
      <c r="K234" s="6"/>
    </row>
    <row r="235" spans="2:11" ht="15.75">
      <c r="B235" s="71"/>
      <c r="C235" s="39"/>
      <c r="D235" s="12" t="s">
        <v>32</v>
      </c>
      <c r="E235" s="8"/>
      <c r="F235" s="8" t="s">
        <v>18</v>
      </c>
      <c r="G235" s="8"/>
      <c r="H235" s="8"/>
      <c r="I235" s="8"/>
      <c r="J235" s="8"/>
      <c r="K235" s="6"/>
    </row>
    <row r="236" spans="2:11" ht="15.75">
      <c r="B236" s="69" t="s">
        <v>79</v>
      </c>
      <c r="C236" s="39" t="s">
        <v>52</v>
      </c>
      <c r="D236" s="11" t="s">
        <v>27</v>
      </c>
      <c r="E236" s="8"/>
      <c r="F236" s="8"/>
      <c r="G236" s="8"/>
      <c r="H236" s="8"/>
      <c r="I236" s="8">
        <v>0</v>
      </c>
      <c r="J236" s="8">
        <f>SUM(E236:I236)</f>
        <v>0</v>
      </c>
      <c r="K236" s="6"/>
    </row>
    <row r="237" spans="2:11" ht="15.75">
      <c r="B237" s="67"/>
      <c r="C237" s="39"/>
      <c r="D237" s="11" t="s">
        <v>28</v>
      </c>
      <c r="E237" s="8"/>
      <c r="F237" s="8"/>
      <c r="G237" s="8"/>
      <c r="H237" s="8">
        <f>SUM(H238:H240)</f>
        <v>872.3</v>
      </c>
      <c r="I237" s="8">
        <v>0</v>
      </c>
      <c r="J237" s="8">
        <f>SUM(E237:I237)</f>
        <v>872.3</v>
      </c>
      <c r="K237" s="6"/>
    </row>
    <row r="238" spans="2:11" ht="15.75">
      <c r="B238" s="67"/>
      <c r="C238" s="39"/>
      <c r="D238" s="11" t="s">
        <v>29</v>
      </c>
      <c r="E238" s="8"/>
      <c r="F238" s="8"/>
      <c r="G238" s="8"/>
      <c r="H238" s="8">
        <v>872.3</v>
      </c>
      <c r="I238" s="8">
        <v>0</v>
      </c>
      <c r="J238" s="8">
        <f>SUM(E238:I238)</f>
        <v>872.3</v>
      </c>
      <c r="K238" s="6"/>
    </row>
    <row r="239" spans="2:11" ht="15.75">
      <c r="B239" s="67"/>
      <c r="C239" s="39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67"/>
      <c r="C240" s="39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68"/>
      <c r="C241" s="39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69" t="s">
        <v>83</v>
      </c>
      <c r="C242" s="39" t="s">
        <v>52</v>
      </c>
      <c r="D242" s="11" t="s">
        <v>27</v>
      </c>
      <c r="E242" s="8"/>
      <c r="F242" s="8"/>
      <c r="G242" s="8"/>
      <c r="H242" s="8">
        <f>SUM(H243:H246)</f>
        <v>3197.3</v>
      </c>
      <c r="I242" s="8">
        <v>0</v>
      </c>
      <c r="J242" s="8">
        <f>SUM(E242:I242)</f>
        <v>3197.3</v>
      </c>
      <c r="K242" s="6"/>
    </row>
    <row r="243" spans="2:11" ht="15.75">
      <c r="B243" s="67"/>
      <c r="C243" s="39"/>
      <c r="D243" s="11" t="s">
        <v>28</v>
      </c>
      <c r="E243" s="8"/>
      <c r="F243" s="8"/>
      <c r="G243" s="8"/>
      <c r="H243" s="8">
        <v>3197.3</v>
      </c>
      <c r="I243" s="8">
        <v>0</v>
      </c>
      <c r="J243" s="8">
        <f>SUM(E243:I243)</f>
        <v>3197.3</v>
      </c>
      <c r="K243" s="6"/>
    </row>
    <row r="244" spans="2:11" ht="15.75">
      <c r="B244" s="67"/>
      <c r="C244" s="39"/>
      <c r="D244" s="11" t="s">
        <v>29</v>
      </c>
      <c r="E244" s="8"/>
      <c r="F244" s="8"/>
      <c r="G244" s="8"/>
      <c r="H244" s="8">
        <v>0</v>
      </c>
      <c r="I244" s="8">
        <v>0</v>
      </c>
      <c r="J244" s="8">
        <f>SUM(E244:I244)</f>
        <v>0</v>
      </c>
      <c r="K244" s="6"/>
    </row>
    <row r="245" spans="2:11" ht="15.75">
      <c r="B245" s="67"/>
      <c r="C245" s="39"/>
      <c r="D245" s="11" t="s">
        <v>30</v>
      </c>
      <c r="E245" s="8"/>
      <c r="F245" s="8"/>
      <c r="G245" s="8"/>
      <c r="H245" s="8">
        <v>0</v>
      </c>
      <c r="I245" s="8">
        <v>0</v>
      </c>
      <c r="J245" s="8">
        <f>SUM(E245:I245)</f>
        <v>0</v>
      </c>
      <c r="K245" s="6"/>
    </row>
    <row r="246" spans="2:11" ht="15.75">
      <c r="B246" s="67"/>
      <c r="C246" s="39"/>
      <c r="D246" s="11" t="s">
        <v>31</v>
      </c>
      <c r="E246" s="8"/>
      <c r="F246" s="8"/>
      <c r="G246" s="8"/>
      <c r="H246" s="8">
        <v>0</v>
      </c>
      <c r="I246" s="8">
        <v>0</v>
      </c>
      <c r="J246" s="8">
        <f>SUM(E246:I246)</f>
        <v>0</v>
      </c>
      <c r="K246" s="6"/>
    </row>
    <row r="247" spans="2:11" ht="15.75">
      <c r="B247" s="68"/>
      <c r="C247" s="39"/>
      <c r="D247" s="12" t="s">
        <v>32</v>
      </c>
      <c r="E247" s="8"/>
      <c r="F247" s="8"/>
      <c r="G247" s="8"/>
      <c r="H247" s="8"/>
      <c r="I247" s="8"/>
      <c r="J247" s="8"/>
      <c r="K247" s="6"/>
    </row>
    <row r="248" spans="2:11" ht="15.75">
      <c r="B248" s="69" t="s">
        <v>84</v>
      </c>
      <c r="C248" s="39" t="s">
        <v>52</v>
      </c>
      <c r="D248" s="11" t="s">
        <v>27</v>
      </c>
      <c r="E248" s="8"/>
      <c r="F248" s="8"/>
      <c r="G248" s="8"/>
      <c r="H248" s="8">
        <f>SUM(H249:H252)</f>
        <v>0</v>
      </c>
      <c r="I248" s="8">
        <v>0</v>
      </c>
      <c r="J248" s="8">
        <f>SUM(E248:I248)</f>
        <v>0</v>
      </c>
      <c r="K248" s="6"/>
    </row>
    <row r="249" spans="2:11" ht="15.75">
      <c r="B249" s="67"/>
      <c r="C249" s="39"/>
      <c r="D249" s="11" t="s">
        <v>28</v>
      </c>
      <c r="E249" s="8"/>
      <c r="F249" s="8"/>
      <c r="G249" s="8"/>
      <c r="H249" s="8">
        <v>0</v>
      </c>
      <c r="I249" s="8">
        <v>0</v>
      </c>
      <c r="J249" s="8">
        <f>SUM(E249:I249)</f>
        <v>0</v>
      </c>
      <c r="K249" s="6"/>
    </row>
    <row r="250" spans="2:11" ht="15.75">
      <c r="B250" s="67"/>
      <c r="C250" s="39"/>
      <c r="D250" s="11" t="s">
        <v>29</v>
      </c>
      <c r="E250" s="8"/>
      <c r="F250" s="8"/>
      <c r="G250" s="8"/>
      <c r="H250" s="8">
        <v>0</v>
      </c>
      <c r="I250" s="8">
        <v>0</v>
      </c>
      <c r="J250" s="8">
        <f>SUM(E250:I250)</f>
        <v>0</v>
      </c>
      <c r="K250" s="6"/>
    </row>
    <row r="251" spans="2:11" ht="15.75">
      <c r="B251" s="67"/>
      <c r="C251" s="39"/>
      <c r="D251" s="11" t="s">
        <v>30</v>
      </c>
      <c r="E251" s="8"/>
      <c r="F251" s="8"/>
      <c r="G251" s="8"/>
      <c r="H251" s="8">
        <v>0</v>
      </c>
      <c r="I251" s="8">
        <v>0</v>
      </c>
      <c r="J251" s="8">
        <f>SUM(E251:I251)</f>
        <v>0</v>
      </c>
      <c r="K251" s="6"/>
    </row>
    <row r="252" spans="2:11" ht="15.75">
      <c r="B252" s="67"/>
      <c r="C252" s="39"/>
      <c r="D252" s="11" t="s">
        <v>31</v>
      </c>
      <c r="E252" s="8"/>
      <c r="F252" s="8"/>
      <c r="G252" s="8"/>
      <c r="H252" s="8">
        <v>0</v>
      </c>
      <c r="I252" s="8">
        <v>0</v>
      </c>
      <c r="J252" s="8">
        <f>SUM(E252:I252)</f>
        <v>0</v>
      </c>
      <c r="K252" s="6"/>
    </row>
    <row r="253" spans="2:11" ht="15.75">
      <c r="B253" s="68"/>
      <c r="C253" s="39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69" t="s">
        <v>85</v>
      </c>
      <c r="C254" s="80" t="s">
        <v>52</v>
      </c>
      <c r="D254" s="12" t="s">
        <v>27</v>
      </c>
      <c r="E254" s="8"/>
      <c r="F254" s="8"/>
      <c r="G254" s="8"/>
      <c r="H254" s="8">
        <v>4531.5</v>
      </c>
      <c r="I254" s="8"/>
      <c r="J254" s="8"/>
      <c r="K254" s="6"/>
    </row>
    <row r="255" spans="2:11" ht="15.75">
      <c r="B255" s="70"/>
      <c r="C255" s="81"/>
      <c r="D255" s="12" t="s">
        <v>28</v>
      </c>
      <c r="E255" s="8"/>
      <c r="F255" s="8"/>
      <c r="G255" s="8"/>
      <c r="H255" s="8">
        <v>4531.5</v>
      </c>
      <c r="I255" s="8"/>
      <c r="J255" s="8"/>
      <c r="K255" s="6"/>
    </row>
    <row r="256" spans="2:11" ht="15.75">
      <c r="B256" s="70"/>
      <c r="C256" s="81"/>
      <c r="D256" s="12" t="s">
        <v>29</v>
      </c>
      <c r="E256" s="8"/>
      <c r="F256" s="8"/>
      <c r="G256" s="8"/>
      <c r="H256" s="8">
        <v>0</v>
      </c>
      <c r="I256" s="8"/>
      <c r="J256" s="8"/>
      <c r="K256" s="6"/>
    </row>
    <row r="257" spans="2:11" ht="15.75">
      <c r="B257" s="70"/>
      <c r="C257" s="81"/>
      <c r="D257" s="12" t="s">
        <v>30</v>
      </c>
      <c r="E257" s="8"/>
      <c r="F257" s="8"/>
      <c r="G257" s="8"/>
      <c r="H257" s="8">
        <v>0</v>
      </c>
      <c r="I257" s="8"/>
      <c r="J257" s="8"/>
      <c r="K257" s="6"/>
    </row>
    <row r="258" spans="2:11" ht="15.75">
      <c r="B258" s="71"/>
      <c r="C258" s="82"/>
      <c r="D258" s="12" t="s">
        <v>31</v>
      </c>
      <c r="E258" s="8"/>
      <c r="F258" s="8"/>
      <c r="G258" s="8"/>
      <c r="H258" s="8"/>
      <c r="I258" s="8"/>
      <c r="J258" s="8"/>
      <c r="K258" s="6"/>
    </row>
    <row r="259" spans="2:11" ht="15.75">
      <c r="B259" s="69" t="s">
        <v>81</v>
      </c>
      <c r="C259" s="39" t="s">
        <v>52</v>
      </c>
      <c r="D259" s="11" t="s">
        <v>27</v>
      </c>
      <c r="E259" s="8"/>
      <c r="F259" s="8"/>
      <c r="G259" s="8"/>
      <c r="H259" s="8">
        <f>H260</f>
        <v>8399.6</v>
      </c>
      <c r="I259" s="8">
        <f>SUM(I260:I262)</f>
        <v>4947.4</v>
      </c>
      <c r="J259" s="8">
        <f>SUM(E259:I259)</f>
        <v>13347</v>
      </c>
      <c r="K259" s="6"/>
    </row>
    <row r="260" spans="2:11" ht="15.75">
      <c r="B260" s="67"/>
      <c r="C260" s="39"/>
      <c r="D260" s="11" t="s">
        <v>28</v>
      </c>
      <c r="E260" s="8"/>
      <c r="F260" s="8"/>
      <c r="G260" s="8"/>
      <c r="H260" s="8">
        <v>8399.6</v>
      </c>
      <c r="I260" s="8">
        <v>4947.4</v>
      </c>
      <c r="J260" s="8">
        <f>SUM(E260:I260)</f>
        <v>13347</v>
      </c>
      <c r="K260" s="6"/>
    </row>
    <row r="261" spans="2:11" ht="15.75">
      <c r="B261" s="67"/>
      <c r="C261" s="39"/>
      <c r="D261" s="11" t="s">
        <v>29</v>
      </c>
      <c r="E261" s="8"/>
      <c r="F261" s="8"/>
      <c r="G261" s="8"/>
      <c r="H261" s="8"/>
      <c r="I261" s="8">
        <v>0</v>
      </c>
      <c r="J261" s="8">
        <f>SUM(E261:I261)</f>
        <v>0</v>
      </c>
      <c r="K261" s="6"/>
    </row>
    <row r="262" spans="2:11" ht="15.75">
      <c r="B262" s="67"/>
      <c r="C262" s="39"/>
      <c r="D262" s="11" t="s">
        <v>30</v>
      </c>
      <c r="E262" s="8"/>
      <c r="F262" s="8"/>
      <c r="G262" s="8"/>
      <c r="H262" s="8"/>
      <c r="I262" s="8">
        <v>0</v>
      </c>
      <c r="J262" s="8">
        <f>SUM(E262:I262)</f>
        <v>0</v>
      </c>
      <c r="K262" s="6"/>
    </row>
    <row r="263" spans="2:11" ht="15.75">
      <c r="B263" s="67"/>
      <c r="C263" s="39"/>
      <c r="D263" s="11" t="s">
        <v>31</v>
      </c>
      <c r="E263" s="8"/>
      <c r="F263" s="8"/>
      <c r="G263" s="8"/>
      <c r="H263" s="8"/>
      <c r="I263" s="8"/>
      <c r="J263" s="8"/>
      <c r="K263" s="6"/>
    </row>
    <row r="264" spans="2:11" ht="15.75">
      <c r="B264" s="68"/>
      <c r="C264" s="39"/>
      <c r="D264" s="12" t="s">
        <v>32</v>
      </c>
      <c r="E264" s="8"/>
      <c r="F264" s="8"/>
      <c r="G264" s="8"/>
      <c r="H264" s="8"/>
      <c r="I264" s="8"/>
      <c r="J264" s="8"/>
      <c r="K264" s="6"/>
    </row>
    <row r="265" spans="2:11" ht="15.75" customHeight="1">
      <c r="B265" s="66" t="s">
        <v>86</v>
      </c>
      <c r="C265" s="80" t="s">
        <v>82</v>
      </c>
      <c r="D265" s="11" t="s">
        <v>27</v>
      </c>
      <c r="E265" s="8"/>
      <c r="F265" s="8"/>
      <c r="G265" s="8">
        <f>SUM(G266:G269)</f>
        <v>53230.399999999994</v>
      </c>
      <c r="H265" s="8">
        <f>SUM(H266:H269)</f>
        <v>29449.1</v>
      </c>
      <c r="I265" s="8"/>
      <c r="J265" s="8">
        <f>SUM(J266:J269)</f>
        <v>82679.5</v>
      </c>
      <c r="K265" s="6"/>
    </row>
    <row r="266" spans="2:11" ht="15.75">
      <c r="B266" s="83"/>
      <c r="C266" s="85"/>
      <c r="D266" s="11" t="s">
        <v>28</v>
      </c>
      <c r="E266" s="8"/>
      <c r="F266" s="8"/>
      <c r="G266" s="8">
        <v>3726.1</v>
      </c>
      <c r="H266" s="8">
        <v>2061.4</v>
      </c>
      <c r="I266" s="8"/>
      <c r="J266" s="8">
        <f>SUM(G266:I266)</f>
        <v>5787.5</v>
      </c>
      <c r="K266" s="6"/>
    </row>
    <row r="267" spans="2:11" ht="15.75">
      <c r="B267" s="83"/>
      <c r="C267" s="85"/>
      <c r="D267" s="11" t="s">
        <v>29</v>
      </c>
      <c r="E267" s="8"/>
      <c r="F267" s="8"/>
      <c r="G267" s="8">
        <v>14393.7</v>
      </c>
      <c r="H267" s="8">
        <v>13845.3</v>
      </c>
      <c r="I267" s="8"/>
      <c r="J267" s="8">
        <f>SUM(G267:I267)</f>
        <v>28239</v>
      </c>
      <c r="K267" s="6"/>
    </row>
    <row r="268" spans="2:11" ht="15.75">
      <c r="B268" s="83"/>
      <c r="C268" s="85"/>
      <c r="D268" s="11" t="s">
        <v>30</v>
      </c>
      <c r="E268" s="8"/>
      <c r="F268" s="8"/>
      <c r="G268" s="8">
        <v>35110.6</v>
      </c>
      <c r="H268" s="8">
        <v>13542.4</v>
      </c>
      <c r="I268" s="8"/>
      <c r="J268" s="8">
        <f>SUM(E268:I268)</f>
        <v>48653</v>
      </c>
      <c r="K268" s="6"/>
    </row>
    <row r="269" spans="2:11" ht="15.75">
      <c r="B269" s="83"/>
      <c r="C269" s="85"/>
      <c r="D269" s="11" t="s">
        <v>31</v>
      </c>
      <c r="E269" s="8"/>
      <c r="F269" s="8"/>
      <c r="G269" s="8">
        <v>0</v>
      </c>
      <c r="H269" s="8">
        <v>0</v>
      </c>
      <c r="I269" s="8"/>
      <c r="J269" s="8">
        <v>0</v>
      </c>
      <c r="K269" s="6"/>
    </row>
    <row r="270" spans="2:11" ht="80.25" customHeight="1">
      <c r="B270" s="84"/>
      <c r="C270" s="86"/>
      <c r="D270" s="12" t="s">
        <v>32</v>
      </c>
      <c r="E270" s="8"/>
      <c r="F270" s="8"/>
      <c r="G270" s="8"/>
      <c r="H270" s="8"/>
      <c r="I270" s="8"/>
      <c r="J270" s="8"/>
      <c r="K270" s="6"/>
    </row>
    <row r="271" spans="2:11" ht="15.75">
      <c r="B271" s="75" t="s">
        <v>87</v>
      </c>
      <c r="C271" s="49" t="s">
        <v>6</v>
      </c>
      <c r="D271" s="11" t="s">
        <v>27</v>
      </c>
      <c r="E271" s="8">
        <f aca="true" t="shared" si="12" ref="E271:J271">E272+E273+E274+E275+E276</f>
        <v>0</v>
      </c>
      <c r="F271" s="8">
        <f t="shared" si="12"/>
        <v>0</v>
      </c>
      <c r="G271" s="8">
        <v>0</v>
      </c>
      <c r="H271" s="8">
        <f t="shared" si="12"/>
        <v>2800</v>
      </c>
      <c r="I271" s="8">
        <f t="shared" si="12"/>
        <v>0</v>
      </c>
      <c r="J271" s="8">
        <f t="shared" si="12"/>
        <v>2800</v>
      </c>
      <c r="K271" s="6"/>
    </row>
    <row r="272" spans="2:11" ht="15.75">
      <c r="B272" s="75"/>
      <c r="C272" s="50"/>
      <c r="D272" s="11" t="s">
        <v>28</v>
      </c>
      <c r="E272" s="8">
        <v>0</v>
      </c>
      <c r="F272" s="8">
        <v>0</v>
      </c>
      <c r="G272" s="8">
        <v>0</v>
      </c>
      <c r="H272" s="8">
        <v>196</v>
      </c>
      <c r="I272" s="8">
        <v>0</v>
      </c>
      <c r="J272" s="8">
        <f>SUM(E272:I272)</f>
        <v>196</v>
      </c>
      <c r="K272" s="6"/>
    </row>
    <row r="273" spans="2:11" ht="15.75">
      <c r="B273" s="75"/>
      <c r="C273" s="50"/>
      <c r="D273" s="11" t="s">
        <v>29</v>
      </c>
      <c r="E273" s="8"/>
      <c r="F273" s="8"/>
      <c r="G273" s="8"/>
      <c r="H273" s="8">
        <v>2604</v>
      </c>
      <c r="I273" s="8"/>
      <c r="J273" s="8">
        <f>SUM(E273:I273)</f>
        <v>2604</v>
      </c>
      <c r="K273" s="6"/>
    </row>
    <row r="274" spans="2:11" ht="15.75">
      <c r="B274" s="75"/>
      <c r="C274" s="50"/>
      <c r="D274" s="11" t="s">
        <v>30</v>
      </c>
      <c r="E274" s="8"/>
      <c r="F274" s="8"/>
      <c r="G274" s="8"/>
      <c r="H274" s="8"/>
      <c r="I274" s="8"/>
      <c r="J274" s="8">
        <v>0</v>
      </c>
      <c r="K274" s="6"/>
    </row>
    <row r="275" spans="2:11" ht="15.75">
      <c r="B275" s="75"/>
      <c r="C275" s="50"/>
      <c r="D275" s="11" t="s">
        <v>31</v>
      </c>
      <c r="E275" s="8"/>
      <c r="F275" s="8"/>
      <c r="G275" s="8"/>
      <c r="H275" s="8"/>
      <c r="I275" s="8"/>
      <c r="J275" s="8">
        <v>0</v>
      </c>
      <c r="K275" s="6"/>
    </row>
    <row r="276" spans="2:11" ht="15.75">
      <c r="B276" s="75"/>
      <c r="C276" s="51"/>
      <c r="D276" s="12" t="s">
        <v>32</v>
      </c>
      <c r="E276" s="8"/>
      <c r="F276" s="8"/>
      <c r="G276" s="8"/>
      <c r="H276" s="8"/>
      <c r="I276" s="8"/>
      <c r="J276" s="8">
        <v>0</v>
      </c>
      <c r="K276" s="6"/>
    </row>
    <row r="277" spans="2:11" ht="15.75">
      <c r="B277" s="75" t="s">
        <v>88</v>
      </c>
      <c r="C277" s="49" t="s">
        <v>6</v>
      </c>
      <c r="D277" s="11" t="s">
        <v>27</v>
      </c>
      <c r="E277" s="13">
        <f>E278+E279+E280+E281+E282</f>
        <v>397.7</v>
      </c>
      <c r="F277" s="13">
        <f>F278+F279+F280+F281+F282</f>
        <v>724.8000000000001</v>
      </c>
      <c r="G277" s="13">
        <f>G278+G279+G280+G281+G282</f>
        <v>2670.3</v>
      </c>
      <c r="H277" s="13">
        <f>H278+H279+H280+H281+H282</f>
        <v>2811</v>
      </c>
      <c r="I277" s="13">
        <f>I278+I279+I280+I281+I282</f>
        <v>2186.3</v>
      </c>
      <c r="J277" s="13">
        <f>SUM(E277:I277)</f>
        <v>8790.1</v>
      </c>
      <c r="K277" s="17" t="s">
        <v>18</v>
      </c>
    </row>
    <row r="278" spans="2:11" ht="15.75">
      <c r="B278" s="75"/>
      <c r="C278" s="50"/>
      <c r="D278" s="11" t="s">
        <v>28</v>
      </c>
      <c r="E278" s="13">
        <v>247</v>
      </c>
      <c r="F278" s="13">
        <v>74.2</v>
      </c>
      <c r="G278" s="13">
        <v>197.4</v>
      </c>
      <c r="H278" s="13">
        <v>153</v>
      </c>
      <c r="I278" s="13">
        <f>I284</f>
        <v>153</v>
      </c>
      <c r="J278" s="13">
        <f>SUM(E278:I278)</f>
        <v>824.6</v>
      </c>
      <c r="K278" s="17" t="s">
        <v>18</v>
      </c>
    </row>
    <row r="279" spans="2:11" ht="15.75">
      <c r="B279" s="75"/>
      <c r="C279" s="50"/>
      <c r="D279" s="11" t="s">
        <v>29</v>
      </c>
      <c r="E279" s="13">
        <v>150.7</v>
      </c>
      <c r="F279" s="13">
        <f>F285</f>
        <v>650.6</v>
      </c>
      <c r="G279" s="13">
        <v>2472.9</v>
      </c>
      <c r="H279" s="13">
        <v>2658</v>
      </c>
      <c r="I279" s="13">
        <f>I285</f>
        <v>2033.3</v>
      </c>
      <c r="J279" s="13">
        <f aca="true" t="shared" si="13" ref="J279:J288">SUM(E279:I279)</f>
        <v>7965.5</v>
      </c>
      <c r="K279" s="17" t="s">
        <v>18</v>
      </c>
    </row>
    <row r="280" spans="2:11" ht="15.75">
      <c r="B280" s="75"/>
      <c r="C280" s="50"/>
      <c r="D280" s="11" t="s">
        <v>30</v>
      </c>
      <c r="E280" s="8"/>
      <c r="F280" s="8"/>
      <c r="G280" s="8"/>
      <c r="H280" s="8"/>
      <c r="I280" s="8"/>
      <c r="J280" s="13">
        <f t="shared" si="13"/>
        <v>0</v>
      </c>
      <c r="K280" s="6"/>
    </row>
    <row r="281" spans="2:11" ht="15.75">
      <c r="B281" s="75"/>
      <c r="C281" s="50"/>
      <c r="D281" s="11" t="s">
        <v>31</v>
      </c>
      <c r="E281" s="8"/>
      <c r="F281" s="8"/>
      <c r="G281" s="8"/>
      <c r="H281" s="8"/>
      <c r="I281" s="8"/>
      <c r="J281" s="13">
        <f t="shared" si="13"/>
        <v>0</v>
      </c>
      <c r="K281" s="6"/>
    </row>
    <row r="282" spans="2:11" ht="15.75">
      <c r="B282" s="75"/>
      <c r="C282" s="51"/>
      <c r="D282" s="12" t="s">
        <v>32</v>
      </c>
      <c r="E282" s="8"/>
      <c r="F282" s="8"/>
      <c r="G282" s="8"/>
      <c r="H282" s="8"/>
      <c r="I282" s="8"/>
      <c r="J282" s="13">
        <f t="shared" si="13"/>
        <v>0</v>
      </c>
      <c r="K282" s="6"/>
    </row>
    <row r="283" spans="2:11" ht="15.75">
      <c r="B283" s="76" t="s">
        <v>89</v>
      </c>
      <c r="C283" s="39" t="s">
        <v>38</v>
      </c>
      <c r="D283" s="11" t="s">
        <v>27</v>
      </c>
      <c r="E283" s="8"/>
      <c r="F283" s="8">
        <f>F284+F285+F286+F287+F288</f>
        <v>724.8000000000001</v>
      </c>
      <c r="G283" s="8">
        <f>G284+G285+G286+G287+G288</f>
        <v>2670.3</v>
      </c>
      <c r="H283" s="8">
        <f>H284+H285+H286+H287+H288</f>
        <v>2811</v>
      </c>
      <c r="I283" s="8">
        <f>I284+I285+I286+I287+I288</f>
        <v>2186.3</v>
      </c>
      <c r="J283" s="13">
        <f t="shared" si="13"/>
        <v>8392.400000000001</v>
      </c>
      <c r="K283" s="6"/>
    </row>
    <row r="284" spans="2:11" ht="15.75">
      <c r="B284" s="77"/>
      <c r="C284" s="39"/>
      <c r="D284" s="11" t="s">
        <v>28</v>
      </c>
      <c r="E284" s="8"/>
      <c r="F284" s="8">
        <v>74.2</v>
      </c>
      <c r="G284" s="8">
        <v>197.4</v>
      </c>
      <c r="H284" s="8">
        <v>153</v>
      </c>
      <c r="I284" s="8">
        <v>153</v>
      </c>
      <c r="J284" s="13">
        <f t="shared" si="13"/>
        <v>577.6</v>
      </c>
      <c r="K284" s="6"/>
    </row>
    <row r="285" spans="2:11" ht="15.75">
      <c r="B285" s="77"/>
      <c r="C285" s="39"/>
      <c r="D285" s="11" t="s">
        <v>29</v>
      </c>
      <c r="E285" s="8"/>
      <c r="F285" s="8">
        <v>650.6</v>
      </c>
      <c r="G285" s="8">
        <v>2472.9</v>
      </c>
      <c r="H285" s="8">
        <v>2658</v>
      </c>
      <c r="I285" s="8">
        <v>2033.3</v>
      </c>
      <c r="J285" s="13">
        <f t="shared" si="13"/>
        <v>7814.8</v>
      </c>
      <c r="K285" s="6"/>
    </row>
    <row r="286" spans="2:11" ht="15.75">
      <c r="B286" s="77"/>
      <c r="C286" s="39"/>
      <c r="D286" s="11" t="s">
        <v>30</v>
      </c>
      <c r="E286" s="8"/>
      <c r="F286" s="8"/>
      <c r="G286" s="8"/>
      <c r="H286" s="8"/>
      <c r="I286" s="8"/>
      <c r="J286" s="13">
        <f t="shared" si="13"/>
        <v>0</v>
      </c>
      <c r="K286" s="6"/>
    </row>
    <row r="287" spans="2:11" ht="15.75">
      <c r="B287" s="77"/>
      <c r="C287" s="39"/>
      <c r="D287" s="11" t="s">
        <v>31</v>
      </c>
      <c r="E287" s="8"/>
      <c r="F287" s="8"/>
      <c r="G287" s="8"/>
      <c r="H287" s="8"/>
      <c r="I287" s="8"/>
      <c r="J287" s="13">
        <f t="shared" si="13"/>
        <v>0</v>
      </c>
      <c r="K287" s="6"/>
    </row>
    <row r="288" spans="2:11" ht="15.75">
      <c r="B288" s="78"/>
      <c r="C288" s="39"/>
      <c r="D288" s="12" t="s">
        <v>32</v>
      </c>
      <c r="E288" s="8"/>
      <c r="F288" s="8"/>
      <c r="G288" s="8"/>
      <c r="H288" s="8"/>
      <c r="I288" s="8"/>
      <c r="J288" s="13">
        <f t="shared" si="13"/>
        <v>0</v>
      </c>
      <c r="K288" s="6"/>
    </row>
    <row r="289" spans="2:11" ht="15.75">
      <c r="B289" s="63" t="s">
        <v>90</v>
      </c>
      <c r="C289" s="39" t="s">
        <v>38</v>
      </c>
      <c r="D289" s="11" t="s">
        <v>27</v>
      </c>
      <c r="E289" s="8">
        <f>E290+E291+E292+E293+E294</f>
        <v>615.2</v>
      </c>
      <c r="F289" s="8">
        <f>F290+F291+F292+F293+F294</f>
        <v>3436.8999999999996</v>
      </c>
      <c r="G289" s="8">
        <f>G290+G291+G292+G293+G294</f>
        <v>4093.5</v>
      </c>
      <c r="H289" s="8">
        <f>H290+H291+H292+H293+H294</f>
        <v>2637</v>
      </c>
      <c r="I289" s="8">
        <f>I290+I291+I292+I293+I294</f>
        <v>2637</v>
      </c>
      <c r="J289" s="8">
        <f>I289+H289+G289+F289+E289</f>
        <v>13419.6</v>
      </c>
      <c r="K289" s="6"/>
    </row>
    <row r="290" spans="2:11" ht="15.75">
      <c r="B290" s="64"/>
      <c r="C290" s="39"/>
      <c r="D290" s="11" t="s">
        <v>28</v>
      </c>
      <c r="E290" s="8">
        <f>E296+E302</f>
        <v>615.2</v>
      </c>
      <c r="F290" s="8">
        <f>F296+F302</f>
        <v>978.2</v>
      </c>
      <c r="G290" s="8">
        <f aca="true" t="shared" si="14" ref="F290:I294">G296+G302</f>
        <v>1275.9</v>
      </c>
      <c r="H290" s="8">
        <f t="shared" si="14"/>
        <v>184.6</v>
      </c>
      <c r="I290" s="8">
        <f t="shared" si="14"/>
        <v>184.6</v>
      </c>
      <c r="J290" s="8">
        <f>I290+H290+G290+F290+E290</f>
        <v>3238.5</v>
      </c>
      <c r="K290" s="6"/>
    </row>
    <row r="291" spans="2:11" ht="15.75">
      <c r="B291" s="64"/>
      <c r="C291" s="39"/>
      <c r="D291" s="11" t="s">
        <v>29</v>
      </c>
      <c r="E291" s="8">
        <f>E297+E303</f>
        <v>0</v>
      </c>
      <c r="F291" s="8">
        <v>2458.7</v>
      </c>
      <c r="G291" s="8">
        <f>G297</f>
        <v>2817.6</v>
      </c>
      <c r="H291" s="8">
        <f t="shared" si="14"/>
        <v>2452.4</v>
      </c>
      <c r="I291" s="8">
        <f>I297+I303</f>
        <v>2452.4</v>
      </c>
      <c r="J291" s="8">
        <f>E291+F291+G291+H291+I291</f>
        <v>10181.099999999999</v>
      </c>
      <c r="K291" s="6"/>
    </row>
    <row r="292" spans="2:11" ht="15.75">
      <c r="B292" s="64"/>
      <c r="C292" s="39"/>
      <c r="D292" s="11" t="s">
        <v>30</v>
      </c>
      <c r="E292" s="8">
        <f>E298+E304</f>
        <v>0</v>
      </c>
      <c r="F292" s="8">
        <f t="shared" si="14"/>
        <v>0</v>
      </c>
      <c r="G292" s="8">
        <f t="shared" si="14"/>
        <v>0</v>
      </c>
      <c r="H292" s="8">
        <f t="shared" si="14"/>
        <v>0</v>
      </c>
      <c r="I292" s="8">
        <f t="shared" si="14"/>
        <v>0</v>
      </c>
      <c r="J292" s="8">
        <f aca="true" t="shared" si="15" ref="J292:J330">E292+F292+G292+H292+I292</f>
        <v>0</v>
      </c>
      <c r="K292" s="6"/>
    </row>
    <row r="293" spans="2:11" ht="15.75">
      <c r="B293" s="64"/>
      <c r="C293" s="39"/>
      <c r="D293" s="11" t="s">
        <v>31</v>
      </c>
      <c r="E293" s="8">
        <f>E299+E305</f>
        <v>0</v>
      </c>
      <c r="F293" s="8">
        <f t="shared" si="14"/>
        <v>0</v>
      </c>
      <c r="G293" s="8">
        <f t="shared" si="14"/>
        <v>0</v>
      </c>
      <c r="H293" s="8">
        <f t="shared" si="14"/>
        <v>0</v>
      </c>
      <c r="I293" s="8">
        <f t="shared" si="14"/>
        <v>0</v>
      </c>
      <c r="J293" s="8">
        <f t="shared" si="15"/>
        <v>0</v>
      </c>
      <c r="K293" s="6"/>
    </row>
    <row r="294" spans="2:11" ht="15.75">
      <c r="B294" s="65"/>
      <c r="C294" s="39"/>
      <c r="D294" s="12" t="s">
        <v>32</v>
      </c>
      <c r="E294" s="8">
        <f>E300+E306</f>
        <v>0</v>
      </c>
      <c r="F294" s="8">
        <f t="shared" si="14"/>
        <v>0</v>
      </c>
      <c r="G294" s="8">
        <f t="shared" si="14"/>
        <v>0</v>
      </c>
      <c r="H294" s="8">
        <f t="shared" si="14"/>
        <v>0</v>
      </c>
      <c r="I294" s="8">
        <f t="shared" si="14"/>
        <v>0</v>
      </c>
      <c r="J294" s="8">
        <f t="shared" si="15"/>
        <v>0</v>
      </c>
      <c r="K294" s="6"/>
    </row>
    <row r="295" spans="2:11" ht="15.75">
      <c r="B295" s="76" t="s">
        <v>91</v>
      </c>
      <c r="C295" s="39" t="s">
        <v>38</v>
      </c>
      <c r="D295" s="11" t="s">
        <v>27</v>
      </c>
      <c r="E295" s="8"/>
      <c r="F295" s="8">
        <f>F296+F297+F298+F299+F300</f>
        <v>2643.8999999999996</v>
      </c>
      <c r="G295" s="8">
        <f>G296+G297+G298+G299+G300</f>
        <v>4093.5</v>
      </c>
      <c r="H295" s="8">
        <f>H296+H297+H298+H299+H300</f>
        <v>2637</v>
      </c>
      <c r="I295" s="8">
        <f>I296+I297+I298+I299+I300</f>
        <v>2637</v>
      </c>
      <c r="J295" s="8">
        <f t="shared" si="15"/>
        <v>12011.4</v>
      </c>
      <c r="K295" s="6"/>
    </row>
    <row r="296" spans="2:11" ht="15.75">
      <c r="B296" s="77"/>
      <c r="C296" s="39"/>
      <c r="D296" s="11" t="s">
        <v>28</v>
      </c>
      <c r="E296" s="8"/>
      <c r="F296" s="8">
        <v>185.2</v>
      </c>
      <c r="G296" s="8">
        <v>1275.9</v>
      </c>
      <c r="H296" s="8">
        <v>184.6</v>
      </c>
      <c r="I296" s="8">
        <v>184.6</v>
      </c>
      <c r="J296" s="8">
        <f t="shared" si="15"/>
        <v>1830.3</v>
      </c>
      <c r="K296" s="6"/>
    </row>
    <row r="297" spans="2:11" ht="15.75">
      <c r="B297" s="77"/>
      <c r="C297" s="39"/>
      <c r="D297" s="11" t="s">
        <v>29</v>
      </c>
      <c r="E297" s="8"/>
      <c r="F297" s="8">
        <v>2458.7</v>
      </c>
      <c r="G297" s="8">
        <v>2817.6</v>
      </c>
      <c r="H297" s="8">
        <v>2452.4</v>
      </c>
      <c r="I297" s="8">
        <v>2452.4</v>
      </c>
      <c r="J297" s="8">
        <f t="shared" si="15"/>
        <v>10181.099999999999</v>
      </c>
      <c r="K297" s="6"/>
    </row>
    <row r="298" spans="2:11" ht="15.75">
      <c r="B298" s="77"/>
      <c r="C298" s="39"/>
      <c r="D298" s="11" t="s">
        <v>30</v>
      </c>
      <c r="E298" s="8"/>
      <c r="F298" s="8"/>
      <c r="G298" s="8"/>
      <c r="H298" s="8"/>
      <c r="I298" s="8"/>
      <c r="J298" s="8">
        <f t="shared" si="15"/>
        <v>0</v>
      </c>
      <c r="K298" s="6"/>
    </row>
    <row r="299" spans="2:11" ht="15.75">
      <c r="B299" s="77"/>
      <c r="C299" s="39"/>
      <c r="D299" s="11" t="s">
        <v>31</v>
      </c>
      <c r="E299" s="8"/>
      <c r="F299" s="8"/>
      <c r="G299" s="8"/>
      <c r="H299" s="8"/>
      <c r="I299" s="8"/>
      <c r="J299" s="8">
        <f t="shared" si="15"/>
        <v>0</v>
      </c>
      <c r="K299" s="6"/>
    </row>
    <row r="300" spans="2:11" ht="15.75">
      <c r="B300" s="78"/>
      <c r="C300" s="39"/>
      <c r="D300" s="12" t="s">
        <v>32</v>
      </c>
      <c r="E300" s="8"/>
      <c r="F300" s="8"/>
      <c r="G300" s="8"/>
      <c r="H300" s="8"/>
      <c r="I300" s="8"/>
      <c r="J300" s="8">
        <f t="shared" si="15"/>
        <v>0</v>
      </c>
      <c r="K300" s="6"/>
    </row>
    <row r="301" spans="2:11" ht="15.75">
      <c r="B301" s="54" t="s">
        <v>92</v>
      </c>
      <c r="C301" s="39" t="s">
        <v>61</v>
      </c>
      <c r="D301" s="11" t="s">
        <v>27</v>
      </c>
      <c r="E301" s="8">
        <f>E302+E303+E304+E305+E306</f>
        <v>615.2</v>
      </c>
      <c r="F301" s="8">
        <f>F302+F303+F304+F305+F306</f>
        <v>793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5"/>
        <v>1408.2</v>
      </c>
      <c r="K301" s="6"/>
    </row>
    <row r="302" spans="2:11" ht="15.75">
      <c r="B302" s="54"/>
      <c r="C302" s="39"/>
      <c r="D302" s="11" t="s">
        <v>28</v>
      </c>
      <c r="E302" s="8">
        <v>615.2</v>
      </c>
      <c r="F302" s="8">
        <v>793</v>
      </c>
      <c r="G302" s="8">
        <v>0</v>
      </c>
      <c r="H302" s="8"/>
      <c r="I302" s="8">
        <v>0</v>
      </c>
      <c r="J302" s="8">
        <f t="shared" si="15"/>
        <v>1408.2</v>
      </c>
      <c r="K302" s="6"/>
    </row>
    <row r="303" spans="2:11" ht="15.75">
      <c r="B303" s="54"/>
      <c r="C303" s="39"/>
      <c r="D303" s="11" t="s">
        <v>29</v>
      </c>
      <c r="E303" s="8">
        <v>0</v>
      </c>
      <c r="F303" s="8"/>
      <c r="G303" s="8">
        <v>0</v>
      </c>
      <c r="H303" s="8"/>
      <c r="I303" s="8">
        <v>0</v>
      </c>
      <c r="J303" s="8">
        <f t="shared" si="15"/>
        <v>0</v>
      </c>
      <c r="K303" s="6"/>
    </row>
    <row r="304" spans="2:11" ht="15.75">
      <c r="B304" s="54"/>
      <c r="C304" s="39"/>
      <c r="D304" s="11" t="s">
        <v>30</v>
      </c>
      <c r="E304" s="8"/>
      <c r="F304" s="8"/>
      <c r="G304" s="8"/>
      <c r="H304" s="8"/>
      <c r="I304" s="8"/>
      <c r="J304" s="8">
        <f t="shared" si="15"/>
        <v>0</v>
      </c>
      <c r="K304" s="6"/>
    </row>
    <row r="305" spans="2:11" ht="15.75">
      <c r="B305" s="54"/>
      <c r="C305" s="39"/>
      <c r="D305" s="11" t="s">
        <v>31</v>
      </c>
      <c r="E305" s="8"/>
      <c r="F305" s="8"/>
      <c r="G305" s="8"/>
      <c r="H305" s="8"/>
      <c r="I305" s="8"/>
      <c r="J305" s="8">
        <f t="shared" si="15"/>
        <v>0</v>
      </c>
      <c r="K305" s="6"/>
    </row>
    <row r="306" spans="2:11" ht="15.75">
      <c r="B306" s="54"/>
      <c r="C306" s="39"/>
      <c r="D306" s="12" t="s">
        <v>32</v>
      </c>
      <c r="E306" s="8"/>
      <c r="F306" s="8"/>
      <c r="G306" s="8"/>
      <c r="H306" s="8"/>
      <c r="I306" s="8"/>
      <c r="J306" s="8">
        <f t="shared" si="15"/>
        <v>0</v>
      </c>
      <c r="K306" s="6"/>
    </row>
    <row r="307" spans="2:11" ht="15.75">
      <c r="B307" s="79" t="s">
        <v>93</v>
      </c>
      <c r="C307" s="49" t="s">
        <v>6</v>
      </c>
      <c r="D307" s="11" t="s">
        <v>27</v>
      </c>
      <c r="E307" s="8">
        <f>E308+E309+E310+E311+E312</f>
        <v>10401.8</v>
      </c>
      <c r="F307" s="8">
        <f>SUM(F308:F309)</f>
        <v>0</v>
      </c>
      <c r="G307" s="8">
        <f>G308+G309+G310+G311+G312</f>
        <v>0</v>
      </c>
      <c r="H307" s="8">
        <f>H308+H309+H310+H311+H312</f>
        <v>0</v>
      </c>
      <c r="I307" s="8">
        <f>I308+I309+I310+I311+I312</f>
        <v>0</v>
      </c>
      <c r="J307" s="8">
        <f t="shared" si="15"/>
        <v>10401.8</v>
      </c>
      <c r="K307" s="6"/>
    </row>
    <row r="308" spans="2:11" ht="15.75">
      <c r="B308" s="87"/>
      <c r="C308" s="50"/>
      <c r="D308" s="11" t="s">
        <v>28</v>
      </c>
      <c r="E308" s="8">
        <v>3411.9</v>
      </c>
      <c r="F308" s="8">
        <v>0</v>
      </c>
      <c r="G308" s="8">
        <v>0</v>
      </c>
      <c r="H308" s="8">
        <v>0</v>
      </c>
      <c r="I308" s="8">
        <v>0</v>
      </c>
      <c r="J308" s="8">
        <f t="shared" si="15"/>
        <v>3411.9</v>
      </c>
      <c r="K308" s="6"/>
    </row>
    <row r="309" spans="2:11" ht="15.75">
      <c r="B309" s="87"/>
      <c r="C309" s="50"/>
      <c r="D309" s="11" t="s">
        <v>29</v>
      </c>
      <c r="E309" s="8">
        <v>6989.9</v>
      </c>
      <c r="F309" s="8">
        <v>0</v>
      </c>
      <c r="G309" s="8">
        <v>0</v>
      </c>
      <c r="H309" s="8">
        <v>0</v>
      </c>
      <c r="I309" s="8">
        <v>0</v>
      </c>
      <c r="J309" s="8">
        <f t="shared" si="15"/>
        <v>6989.9</v>
      </c>
      <c r="K309" s="6"/>
    </row>
    <row r="310" spans="2:11" ht="15.75">
      <c r="B310" s="87"/>
      <c r="C310" s="50"/>
      <c r="D310" s="11" t="s">
        <v>30</v>
      </c>
      <c r="E310" s="8"/>
      <c r="F310" s="8"/>
      <c r="G310" s="8"/>
      <c r="H310" s="8"/>
      <c r="I310" s="8"/>
      <c r="J310" s="8">
        <f t="shared" si="15"/>
        <v>0</v>
      </c>
      <c r="K310" s="6"/>
    </row>
    <row r="311" spans="2:11" ht="15.75">
      <c r="B311" s="87"/>
      <c r="C311" s="50"/>
      <c r="D311" s="11" t="s">
        <v>31</v>
      </c>
      <c r="E311" s="8"/>
      <c r="F311" s="8"/>
      <c r="G311" s="8"/>
      <c r="H311" s="8"/>
      <c r="I311" s="8"/>
      <c r="J311" s="8">
        <f t="shared" si="15"/>
        <v>0</v>
      </c>
      <c r="K311" s="6"/>
    </row>
    <row r="312" spans="2:11" ht="15.75">
      <c r="B312" s="88"/>
      <c r="C312" s="51"/>
      <c r="D312" s="12" t="s">
        <v>32</v>
      </c>
      <c r="E312" s="8"/>
      <c r="F312" s="8"/>
      <c r="G312" s="8"/>
      <c r="H312" s="8"/>
      <c r="I312" s="8"/>
      <c r="J312" s="8">
        <f t="shared" si="15"/>
        <v>0</v>
      </c>
      <c r="K312" s="6"/>
    </row>
    <row r="313" spans="2:11" ht="15.75">
      <c r="B313" s="55" t="s">
        <v>94</v>
      </c>
      <c r="C313" s="39" t="s">
        <v>61</v>
      </c>
      <c r="D313" s="11" t="s">
        <v>27</v>
      </c>
      <c r="E313" s="8"/>
      <c r="F313" s="8">
        <f>F314+F315+F316+F317+F318</f>
        <v>0</v>
      </c>
      <c r="G313" s="8">
        <f>G314+G315+G316+G317+G318</f>
        <v>0</v>
      </c>
      <c r="H313" s="8">
        <f>H314+H315+H316+H317+H318</f>
        <v>0</v>
      </c>
      <c r="I313" s="8">
        <f>I314+I315+I316+I317+I318</f>
        <v>0</v>
      </c>
      <c r="J313" s="8">
        <f t="shared" si="15"/>
        <v>0</v>
      </c>
      <c r="K313" s="6"/>
    </row>
    <row r="314" spans="2:11" ht="15.75">
      <c r="B314" s="56"/>
      <c r="C314" s="39"/>
      <c r="D314" s="11" t="s">
        <v>28</v>
      </c>
      <c r="E314" s="8"/>
      <c r="F314" s="8">
        <v>0</v>
      </c>
      <c r="G314" s="8">
        <v>0</v>
      </c>
      <c r="H314" s="8">
        <v>0</v>
      </c>
      <c r="I314" s="8">
        <v>0</v>
      </c>
      <c r="J314" s="8">
        <f t="shared" si="15"/>
        <v>0</v>
      </c>
      <c r="K314" s="6"/>
    </row>
    <row r="315" spans="2:11" ht="15.75">
      <c r="B315" s="56"/>
      <c r="C315" s="39"/>
      <c r="D315" s="11" t="s">
        <v>29</v>
      </c>
      <c r="E315" s="8"/>
      <c r="F315" s="8">
        <v>0</v>
      </c>
      <c r="G315" s="8">
        <v>0</v>
      </c>
      <c r="H315" s="8">
        <v>0</v>
      </c>
      <c r="I315" s="8">
        <v>0</v>
      </c>
      <c r="J315" s="8">
        <f t="shared" si="15"/>
        <v>0</v>
      </c>
      <c r="K315" s="6"/>
    </row>
    <row r="316" spans="2:11" ht="15.75">
      <c r="B316" s="56"/>
      <c r="C316" s="39"/>
      <c r="D316" s="11" t="s">
        <v>30</v>
      </c>
      <c r="E316" s="8"/>
      <c r="F316" s="8"/>
      <c r="G316" s="8"/>
      <c r="H316" s="8"/>
      <c r="I316" s="8"/>
      <c r="J316" s="8">
        <f t="shared" si="15"/>
        <v>0</v>
      </c>
      <c r="K316" s="6"/>
    </row>
    <row r="317" spans="2:11" ht="15.75">
      <c r="B317" s="56"/>
      <c r="C317" s="39"/>
      <c r="D317" s="11" t="s">
        <v>31</v>
      </c>
      <c r="E317" s="8"/>
      <c r="F317" s="8"/>
      <c r="G317" s="8"/>
      <c r="H317" s="8"/>
      <c r="I317" s="8"/>
      <c r="J317" s="8">
        <f t="shared" si="15"/>
        <v>0</v>
      </c>
      <c r="K317" s="6"/>
    </row>
    <row r="318" spans="2:11" ht="15.75">
      <c r="B318" s="57"/>
      <c r="C318" s="39"/>
      <c r="D318" s="12" t="s">
        <v>32</v>
      </c>
      <c r="E318" s="8"/>
      <c r="F318" s="8"/>
      <c r="G318" s="8"/>
      <c r="H318" s="8"/>
      <c r="I318" s="8"/>
      <c r="J318" s="8">
        <f t="shared" si="15"/>
        <v>0</v>
      </c>
      <c r="K318" s="6"/>
    </row>
    <row r="319" spans="2:11" ht="15.75">
      <c r="B319" s="55" t="s">
        <v>95</v>
      </c>
      <c r="C319" s="39" t="s">
        <v>61</v>
      </c>
      <c r="D319" s="11" t="s">
        <v>27</v>
      </c>
      <c r="E319" s="8"/>
      <c r="F319" s="8"/>
      <c r="G319" s="8"/>
      <c r="H319" s="8"/>
      <c r="I319" s="8"/>
      <c r="J319" s="8">
        <f t="shared" si="15"/>
        <v>0</v>
      </c>
      <c r="K319" s="6"/>
    </row>
    <row r="320" spans="2:11" ht="15.75">
      <c r="B320" s="56"/>
      <c r="C320" s="39"/>
      <c r="D320" s="11" t="s">
        <v>28</v>
      </c>
      <c r="E320" s="8"/>
      <c r="F320" s="8"/>
      <c r="G320" s="8"/>
      <c r="H320" s="8"/>
      <c r="I320" s="8"/>
      <c r="J320" s="8">
        <f t="shared" si="15"/>
        <v>0</v>
      </c>
      <c r="K320" s="6"/>
    </row>
    <row r="321" spans="2:11" ht="15.75">
      <c r="B321" s="56"/>
      <c r="C321" s="39"/>
      <c r="D321" s="11" t="s">
        <v>29</v>
      </c>
      <c r="E321" s="8"/>
      <c r="F321" s="8"/>
      <c r="G321" s="8"/>
      <c r="H321" s="8"/>
      <c r="I321" s="8"/>
      <c r="J321" s="8">
        <f t="shared" si="15"/>
        <v>0</v>
      </c>
      <c r="K321" s="6"/>
    </row>
    <row r="322" spans="2:11" ht="15.75">
      <c r="B322" s="56"/>
      <c r="C322" s="39"/>
      <c r="D322" s="11" t="s">
        <v>30</v>
      </c>
      <c r="E322" s="8"/>
      <c r="F322" s="8"/>
      <c r="G322" s="8"/>
      <c r="H322" s="8"/>
      <c r="I322" s="8"/>
      <c r="J322" s="8">
        <f t="shared" si="15"/>
        <v>0</v>
      </c>
      <c r="K322" s="6"/>
    </row>
    <row r="323" spans="2:11" ht="15.75">
      <c r="B323" s="56"/>
      <c r="C323" s="39"/>
      <c r="D323" s="11" t="s">
        <v>31</v>
      </c>
      <c r="E323" s="8"/>
      <c r="F323" s="8"/>
      <c r="G323" s="8"/>
      <c r="H323" s="8"/>
      <c r="I323" s="8"/>
      <c r="J323" s="8">
        <f t="shared" si="15"/>
        <v>0</v>
      </c>
      <c r="K323" s="6"/>
    </row>
    <row r="324" spans="2:11" ht="15.75">
      <c r="B324" s="57"/>
      <c r="C324" s="39"/>
      <c r="D324" s="12" t="s">
        <v>32</v>
      </c>
      <c r="E324" s="8"/>
      <c r="F324" s="8"/>
      <c r="G324" s="8"/>
      <c r="H324" s="8"/>
      <c r="I324" s="8"/>
      <c r="J324" s="8">
        <f t="shared" si="15"/>
        <v>0</v>
      </c>
      <c r="K324" s="6"/>
    </row>
    <row r="325" spans="2:11" ht="15.75">
      <c r="B325" s="63" t="s">
        <v>96</v>
      </c>
      <c r="C325" s="49" t="s">
        <v>6</v>
      </c>
      <c r="D325" s="18" t="s">
        <v>27</v>
      </c>
      <c r="E325" s="5">
        <f>E326+E327+E328+E329+E330</f>
        <v>319.7</v>
      </c>
      <c r="F325" s="5">
        <f>F326+F327+F328+F329+F330</f>
        <v>0</v>
      </c>
      <c r="G325" s="5">
        <f>G326+G327+G328+G329+G330</f>
        <v>0</v>
      </c>
      <c r="H325" s="5">
        <f>H326+H327+H328+H329+H330</f>
        <v>0</v>
      </c>
      <c r="I325" s="5">
        <f>I326+I327+I328+I329+I330</f>
        <v>0</v>
      </c>
      <c r="J325" s="5">
        <f t="shared" si="15"/>
        <v>319.7</v>
      </c>
      <c r="K325" s="6"/>
    </row>
    <row r="326" spans="2:11" ht="15.75">
      <c r="B326" s="64"/>
      <c r="C326" s="50"/>
      <c r="D326" s="18" t="s">
        <v>28</v>
      </c>
      <c r="E326" s="5">
        <f>E332+E338+E344</f>
        <v>319.7</v>
      </c>
      <c r="F326" s="5">
        <f>F332+F338+F344</f>
        <v>0</v>
      </c>
      <c r="G326" s="5">
        <f>G332+G338+G344</f>
        <v>0</v>
      </c>
      <c r="H326" s="5">
        <f>H332+H338+H344</f>
        <v>0</v>
      </c>
      <c r="I326" s="5">
        <f>I332+I338+I344</f>
        <v>0</v>
      </c>
      <c r="J326" s="5">
        <f t="shared" si="15"/>
        <v>319.7</v>
      </c>
      <c r="K326" s="6"/>
    </row>
    <row r="327" spans="2:11" ht="15.75">
      <c r="B327" s="64"/>
      <c r="C327" s="50"/>
      <c r="D327" s="11" t="s">
        <v>29</v>
      </c>
      <c r="E327" s="8">
        <f aca="true" t="shared" si="16" ref="E327:I330">E333+E339+E345</f>
        <v>0</v>
      </c>
      <c r="F327" s="8">
        <f t="shared" si="16"/>
        <v>0</v>
      </c>
      <c r="G327" s="8">
        <f t="shared" si="16"/>
        <v>0</v>
      </c>
      <c r="H327" s="8">
        <f t="shared" si="16"/>
        <v>0</v>
      </c>
      <c r="I327" s="8">
        <f t="shared" si="16"/>
        <v>0</v>
      </c>
      <c r="J327" s="8">
        <f t="shared" si="15"/>
        <v>0</v>
      </c>
      <c r="K327" s="6"/>
    </row>
    <row r="328" spans="2:11" ht="15.75">
      <c r="B328" s="64"/>
      <c r="C328" s="50"/>
      <c r="D328" s="11" t="s">
        <v>30</v>
      </c>
      <c r="E328" s="8">
        <f t="shared" si="16"/>
        <v>0</v>
      </c>
      <c r="F328" s="8">
        <f t="shared" si="16"/>
        <v>0</v>
      </c>
      <c r="G328" s="8">
        <f t="shared" si="16"/>
        <v>0</v>
      </c>
      <c r="H328" s="8">
        <f t="shared" si="16"/>
        <v>0</v>
      </c>
      <c r="I328" s="8">
        <f t="shared" si="16"/>
        <v>0</v>
      </c>
      <c r="J328" s="8">
        <f t="shared" si="15"/>
        <v>0</v>
      </c>
      <c r="K328" s="6"/>
    </row>
    <row r="329" spans="2:11" ht="15.75">
      <c r="B329" s="64"/>
      <c r="C329" s="50"/>
      <c r="D329" s="11" t="s">
        <v>31</v>
      </c>
      <c r="E329" s="8">
        <f t="shared" si="16"/>
        <v>0</v>
      </c>
      <c r="F329" s="8">
        <f t="shared" si="16"/>
        <v>0</v>
      </c>
      <c r="G329" s="8">
        <f t="shared" si="16"/>
        <v>0</v>
      </c>
      <c r="H329" s="8">
        <f t="shared" si="16"/>
        <v>0</v>
      </c>
      <c r="I329" s="8">
        <f t="shared" si="16"/>
        <v>0</v>
      </c>
      <c r="J329" s="8">
        <f t="shared" si="15"/>
        <v>0</v>
      </c>
      <c r="K329" s="6"/>
    </row>
    <row r="330" spans="2:11" ht="15.75">
      <c r="B330" s="65"/>
      <c r="C330" s="51"/>
      <c r="D330" s="11" t="s">
        <v>32</v>
      </c>
      <c r="E330" s="8">
        <f t="shared" si="16"/>
        <v>0</v>
      </c>
      <c r="F330" s="8">
        <f t="shared" si="16"/>
        <v>0</v>
      </c>
      <c r="G330" s="8">
        <f t="shared" si="16"/>
        <v>0</v>
      </c>
      <c r="H330" s="8">
        <f t="shared" si="16"/>
        <v>0</v>
      </c>
      <c r="I330" s="8">
        <f t="shared" si="16"/>
        <v>0</v>
      </c>
      <c r="J330" s="8">
        <f t="shared" si="15"/>
        <v>0</v>
      </c>
      <c r="K330" s="6"/>
    </row>
    <row r="331" spans="2:11" ht="15.75">
      <c r="B331" s="63" t="s">
        <v>97</v>
      </c>
      <c r="C331" s="49" t="s">
        <v>6</v>
      </c>
      <c r="D331" s="11" t="s">
        <v>27</v>
      </c>
      <c r="E331" s="8">
        <f>E332+E333+E334+E335</f>
        <v>0</v>
      </c>
      <c r="F331" s="8">
        <f>F332+F333+F334+F335</f>
        <v>0</v>
      </c>
      <c r="G331" s="8">
        <f>G332</f>
        <v>0</v>
      </c>
      <c r="H331" s="8">
        <f>H332</f>
        <v>0</v>
      </c>
      <c r="I331" s="8">
        <f>I332</f>
        <v>0</v>
      </c>
      <c r="J331" s="8">
        <f>I331+H331+G331+F331+E331</f>
        <v>0</v>
      </c>
      <c r="K331" s="6"/>
    </row>
    <row r="332" spans="2:11" ht="15.75">
      <c r="B332" s="64"/>
      <c r="C332" s="50"/>
      <c r="D332" s="11" t="s">
        <v>28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0</v>
      </c>
      <c r="K332" s="6"/>
    </row>
    <row r="333" spans="2:11" ht="15.75">
      <c r="B333" s="64"/>
      <c r="C333" s="50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64"/>
      <c r="C334" s="50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64"/>
      <c r="C335" s="50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65"/>
      <c r="C336" s="51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63" t="s">
        <v>98</v>
      </c>
      <c r="C337" s="49" t="s">
        <v>6</v>
      </c>
      <c r="D337" s="11" t="s">
        <v>27</v>
      </c>
      <c r="E337" s="8">
        <f>E338+E339+E340+E341</f>
        <v>0</v>
      </c>
      <c r="F337" s="8">
        <f>F338+F339+F340+F341</f>
        <v>0</v>
      </c>
      <c r="G337" s="8">
        <f>G338+G339+G340+G341</f>
        <v>0</v>
      </c>
      <c r="H337" s="8">
        <f>H338+H339+H340+H341</f>
        <v>0</v>
      </c>
      <c r="I337" s="8">
        <f>I338+I339+I340+I341</f>
        <v>0</v>
      </c>
      <c r="J337" s="8">
        <f>I337+H337+G337+F337+E337</f>
        <v>0</v>
      </c>
      <c r="K337" s="6"/>
    </row>
    <row r="338" spans="2:11" ht="15.75">
      <c r="B338" s="64"/>
      <c r="C338" s="50"/>
      <c r="D338" s="11" t="s">
        <v>28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f>I338+H338+G338+F338+E338</f>
        <v>0</v>
      </c>
      <c r="K338" s="6"/>
    </row>
    <row r="339" spans="2:11" ht="15.75">
      <c r="B339" s="64"/>
      <c r="C339" s="50"/>
      <c r="D339" s="11" t="s">
        <v>29</v>
      </c>
      <c r="E339" s="8"/>
      <c r="F339" s="8"/>
      <c r="G339" s="8"/>
      <c r="H339" s="8"/>
      <c r="I339" s="8"/>
      <c r="J339" s="8"/>
      <c r="K339" s="6"/>
    </row>
    <row r="340" spans="2:11" ht="15.75">
      <c r="B340" s="64"/>
      <c r="C340" s="50"/>
      <c r="D340" s="11" t="s">
        <v>30</v>
      </c>
      <c r="E340" s="8"/>
      <c r="F340" s="8"/>
      <c r="G340" s="8"/>
      <c r="H340" s="8"/>
      <c r="I340" s="8"/>
      <c r="J340" s="8"/>
      <c r="K340" s="6"/>
    </row>
    <row r="341" spans="2:11" ht="15.75">
      <c r="B341" s="64"/>
      <c r="C341" s="50"/>
      <c r="D341" s="11" t="s">
        <v>31</v>
      </c>
      <c r="E341" s="8"/>
      <c r="F341" s="8"/>
      <c r="G341" s="8"/>
      <c r="H341" s="8"/>
      <c r="I341" s="8"/>
      <c r="J341" s="8"/>
      <c r="K341" s="6"/>
    </row>
    <row r="342" spans="2:11" ht="15.75">
      <c r="B342" s="65"/>
      <c r="C342" s="51"/>
      <c r="D342" s="11" t="s">
        <v>32</v>
      </c>
      <c r="E342" s="8"/>
      <c r="F342" s="8"/>
      <c r="G342" s="8"/>
      <c r="H342" s="8"/>
      <c r="I342" s="8"/>
      <c r="J342" s="8"/>
      <c r="K342" s="6"/>
    </row>
    <row r="343" spans="2:11" ht="15.75">
      <c r="B343" s="63" t="s">
        <v>99</v>
      </c>
      <c r="C343" s="49" t="s">
        <v>6</v>
      </c>
      <c r="D343" s="11" t="s">
        <v>27</v>
      </c>
      <c r="E343" s="8">
        <f aca="true" t="shared" si="17" ref="E343:J343">E344+E345+E346+E347</f>
        <v>319.7</v>
      </c>
      <c r="F343" s="8">
        <f t="shared" si="17"/>
        <v>0</v>
      </c>
      <c r="G343" s="8">
        <f t="shared" si="17"/>
        <v>0</v>
      </c>
      <c r="H343" s="8">
        <f t="shared" si="17"/>
        <v>0</v>
      </c>
      <c r="I343" s="8">
        <f t="shared" si="17"/>
        <v>0</v>
      </c>
      <c r="J343" s="8">
        <f t="shared" si="17"/>
        <v>319.7</v>
      </c>
      <c r="K343" s="6"/>
    </row>
    <row r="344" spans="2:11" ht="15.75">
      <c r="B344" s="64"/>
      <c r="C344" s="50"/>
      <c r="D344" s="11" t="s">
        <v>28</v>
      </c>
      <c r="E344" s="8">
        <v>319.7</v>
      </c>
      <c r="F344" s="8">
        <v>0</v>
      </c>
      <c r="G344" s="8">
        <v>0</v>
      </c>
      <c r="H344" s="8">
        <v>0</v>
      </c>
      <c r="I344" s="8">
        <v>0</v>
      </c>
      <c r="J344" s="8">
        <f>I344+H344+G344+F344+E344</f>
        <v>319.7</v>
      </c>
      <c r="K344" s="6"/>
    </row>
    <row r="345" spans="2:11" ht="15.75">
      <c r="B345" s="64"/>
      <c r="C345" s="50"/>
      <c r="D345" s="11" t="s">
        <v>29</v>
      </c>
      <c r="E345" s="8"/>
      <c r="F345" s="8"/>
      <c r="G345" s="8"/>
      <c r="H345" s="8"/>
      <c r="I345" s="8"/>
      <c r="J345" s="8"/>
      <c r="K345" s="6"/>
    </row>
    <row r="346" spans="2:11" ht="15.75">
      <c r="B346" s="64"/>
      <c r="C346" s="50"/>
      <c r="D346" s="11" t="s">
        <v>30</v>
      </c>
      <c r="E346" s="8"/>
      <c r="F346" s="8"/>
      <c r="G346" s="8"/>
      <c r="H346" s="8"/>
      <c r="I346" s="8"/>
      <c r="J346" s="8"/>
      <c r="K346" s="6"/>
    </row>
    <row r="347" spans="2:11" ht="15.75">
      <c r="B347" s="64"/>
      <c r="C347" s="50"/>
      <c r="D347" s="11" t="s">
        <v>31</v>
      </c>
      <c r="E347" s="8"/>
      <c r="F347" s="8"/>
      <c r="G347" s="8"/>
      <c r="H347" s="8"/>
      <c r="I347" s="8"/>
      <c r="J347" s="8"/>
      <c r="K347" s="6"/>
    </row>
    <row r="348" spans="2:11" ht="15.75">
      <c r="B348" s="65"/>
      <c r="C348" s="51"/>
      <c r="D348" s="11" t="s">
        <v>32</v>
      </c>
      <c r="E348" s="8"/>
      <c r="F348" s="8"/>
      <c r="G348" s="8"/>
      <c r="H348" s="8"/>
      <c r="I348" s="8"/>
      <c r="J348" s="8"/>
      <c r="K348" s="6"/>
    </row>
    <row r="349" spans="2:11" ht="15.75">
      <c r="B349" s="63" t="s">
        <v>100</v>
      </c>
      <c r="C349" s="49" t="s">
        <v>6</v>
      </c>
      <c r="D349" s="11" t="s">
        <v>27</v>
      </c>
      <c r="E349" s="8">
        <f>E350+E351+E352+E353</f>
        <v>518.3000000000001</v>
      </c>
      <c r="F349" s="8">
        <f>F350+F351+F352+F353</f>
        <v>263.6</v>
      </c>
      <c r="G349" s="8">
        <f>G350+G351+G352+G353</f>
        <v>5591</v>
      </c>
      <c r="H349" s="8">
        <f>H350+H351+H352+H353</f>
        <v>0</v>
      </c>
      <c r="I349" s="8">
        <f>I350+I351+I352+I353</f>
        <v>14834.3</v>
      </c>
      <c r="J349" s="8">
        <f>I349+H349+G349+F349+E349</f>
        <v>21207.199999999997</v>
      </c>
      <c r="K349" s="6"/>
    </row>
    <row r="350" spans="2:11" ht="15.75">
      <c r="B350" s="64"/>
      <c r="C350" s="50"/>
      <c r="D350" s="11" t="s">
        <v>28</v>
      </c>
      <c r="E350" s="8">
        <v>378.8</v>
      </c>
      <c r="F350" s="8">
        <v>263.6</v>
      </c>
      <c r="G350" s="8">
        <f>G356+G362</f>
        <v>609.7</v>
      </c>
      <c r="H350" s="8">
        <v>0</v>
      </c>
      <c r="I350" s="8">
        <f>I356+I362</f>
        <v>1722.9</v>
      </c>
      <c r="J350" s="8">
        <f>I350+H350+G350+F350+E350</f>
        <v>2975.0000000000005</v>
      </c>
      <c r="K350" s="6"/>
    </row>
    <row r="351" spans="2:11" ht="15.75">
      <c r="B351" s="64"/>
      <c r="C351" s="50"/>
      <c r="D351" s="11" t="s">
        <v>29</v>
      </c>
      <c r="E351" s="13">
        <v>124.4</v>
      </c>
      <c r="F351" s="13">
        <v>0</v>
      </c>
      <c r="G351" s="13">
        <f>G363</f>
        <v>4533.7</v>
      </c>
      <c r="H351" s="13"/>
      <c r="I351" s="13">
        <f>I363</f>
        <v>13111.4</v>
      </c>
      <c r="J351" s="8">
        <f aca="true" t="shared" si="18" ref="J351:J366">I351+H351+G351+F351+E351</f>
        <v>17769.5</v>
      </c>
      <c r="K351" s="19"/>
    </row>
    <row r="352" spans="2:11" ht="15.75">
      <c r="B352" s="64"/>
      <c r="C352" s="50"/>
      <c r="D352" s="11" t="s">
        <v>30</v>
      </c>
      <c r="E352" s="13">
        <v>15.1</v>
      </c>
      <c r="F352" s="13"/>
      <c r="G352" s="13">
        <f>G364</f>
        <v>447.6</v>
      </c>
      <c r="H352" s="13"/>
      <c r="I352" s="13"/>
      <c r="J352" s="8">
        <f t="shared" si="18"/>
        <v>462.70000000000005</v>
      </c>
      <c r="K352" s="19"/>
    </row>
    <row r="353" spans="2:11" ht="15.75">
      <c r="B353" s="64"/>
      <c r="C353" s="50"/>
      <c r="D353" s="11" t="s">
        <v>31</v>
      </c>
      <c r="E353" s="13"/>
      <c r="F353" s="13"/>
      <c r="G353" s="13"/>
      <c r="H353" s="13"/>
      <c r="I353" s="13"/>
      <c r="J353" s="8">
        <f t="shared" si="18"/>
        <v>0</v>
      </c>
      <c r="K353" s="19"/>
    </row>
    <row r="354" spans="2:11" ht="15.75">
      <c r="B354" s="65"/>
      <c r="C354" s="51"/>
      <c r="D354" s="11" t="s">
        <v>32</v>
      </c>
      <c r="E354" s="8"/>
      <c r="F354" s="8"/>
      <c r="G354" s="8"/>
      <c r="H354" s="8"/>
      <c r="I354" s="8"/>
      <c r="J354" s="8">
        <f t="shared" si="18"/>
        <v>0</v>
      </c>
      <c r="K354" s="6"/>
    </row>
    <row r="355" spans="2:11" ht="15.75">
      <c r="B355" s="63" t="s">
        <v>101</v>
      </c>
      <c r="C355" s="49" t="s">
        <v>6</v>
      </c>
      <c r="D355" s="11" t="s">
        <v>27</v>
      </c>
      <c r="E355" s="8">
        <f>E356+E357+E358+E359+E360</f>
        <v>0</v>
      </c>
      <c r="F355" s="8">
        <f>F356+F357+F358+F359+F360</f>
        <v>263.6</v>
      </c>
      <c r="G355" s="8">
        <f>G356+G357+G358+G359+G360</f>
        <v>234.8</v>
      </c>
      <c r="H355" s="8">
        <f>H356+H357+H358+H359+H360</f>
        <v>0</v>
      </c>
      <c r="I355" s="8">
        <f>I356+I357+I358+I359+I360</f>
        <v>736</v>
      </c>
      <c r="J355" s="8">
        <f t="shared" si="18"/>
        <v>1234.4</v>
      </c>
      <c r="K355" s="6"/>
    </row>
    <row r="356" spans="2:11" ht="15.75">
      <c r="B356" s="64"/>
      <c r="C356" s="50"/>
      <c r="D356" s="11" t="s">
        <v>28</v>
      </c>
      <c r="E356" s="8"/>
      <c r="F356" s="8">
        <v>263.6</v>
      </c>
      <c r="G356" s="8">
        <v>234.8</v>
      </c>
      <c r="H356" s="8">
        <v>0</v>
      </c>
      <c r="I356" s="8">
        <v>736</v>
      </c>
      <c r="J356" s="8">
        <f t="shared" si="18"/>
        <v>1234.4</v>
      </c>
      <c r="K356" s="6"/>
    </row>
    <row r="357" spans="2:11" ht="15.75">
      <c r="B357" s="64"/>
      <c r="C357" s="50"/>
      <c r="D357" s="11" t="s">
        <v>29</v>
      </c>
      <c r="E357" s="8"/>
      <c r="F357" s="8"/>
      <c r="G357" s="8"/>
      <c r="H357" s="8"/>
      <c r="I357" s="8">
        <v>0</v>
      </c>
      <c r="J357" s="8">
        <f t="shared" si="18"/>
        <v>0</v>
      </c>
      <c r="K357" s="6"/>
    </row>
    <row r="358" spans="2:11" ht="15.75">
      <c r="B358" s="64"/>
      <c r="C358" s="50"/>
      <c r="D358" s="11" t="s">
        <v>30</v>
      </c>
      <c r="E358" s="8"/>
      <c r="F358" s="8"/>
      <c r="G358" s="8"/>
      <c r="H358" s="8"/>
      <c r="I358" s="8">
        <v>0</v>
      </c>
      <c r="J358" s="8">
        <f t="shared" si="18"/>
        <v>0</v>
      </c>
      <c r="K358" s="6"/>
    </row>
    <row r="359" spans="2:11" ht="15.75">
      <c r="B359" s="64"/>
      <c r="C359" s="50"/>
      <c r="D359" s="11" t="s">
        <v>31</v>
      </c>
      <c r="E359" s="8"/>
      <c r="F359" s="8"/>
      <c r="G359" s="8"/>
      <c r="H359" s="8"/>
      <c r="I359" s="8"/>
      <c r="J359" s="8">
        <f t="shared" si="18"/>
        <v>0</v>
      </c>
      <c r="K359" s="6"/>
    </row>
    <row r="360" spans="2:11" ht="15.75">
      <c r="B360" s="65"/>
      <c r="C360" s="51"/>
      <c r="D360" s="11" t="s">
        <v>32</v>
      </c>
      <c r="E360" s="8"/>
      <c r="F360" s="8"/>
      <c r="G360" s="8"/>
      <c r="H360" s="8"/>
      <c r="I360" s="8"/>
      <c r="J360" s="8">
        <f t="shared" si="18"/>
        <v>0</v>
      </c>
      <c r="K360" s="6"/>
    </row>
    <row r="361" spans="2:11" ht="15.75">
      <c r="B361" s="63" t="s">
        <v>102</v>
      </c>
      <c r="C361" s="39" t="s">
        <v>38</v>
      </c>
      <c r="D361" s="11" t="s">
        <v>27</v>
      </c>
      <c r="E361" s="8">
        <f>E362+E363+E364+E365+E366</f>
        <v>0</v>
      </c>
      <c r="F361" s="8">
        <f>F362+F363+F364+F365+F366</f>
        <v>0</v>
      </c>
      <c r="G361" s="8">
        <f>G362+G363+G364+G365+G366</f>
        <v>5356.2</v>
      </c>
      <c r="H361" s="8">
        <f>H362+H363+H364+H365+H366</f>
        <v>0</v>
      </c>
      <c r="I361" s="8">
        <f>I362+I363+I364+I365+I366</f>
        <v>14098.3</v>
      </c>
      <c r="J361" s="8">
        <f t="shared" si="18"/>
        <v>19454.5</v>
      </c>
      <c r="K361" s="6"/>
    </row>
    <row r="362" spans="2:11" ht="15.75">
      <c r="B362" s="64"/>
      <c r="C362" s="39"/>
      <c r="D362" s="11" t="s">
        <v>28</v>
      </c>
      <c r="E362" s="8"/>
      <c r="F362" s="8"/>
      <c r="G362" s="8">
        <v>374.9</v>
      </c>
      <c r="H362" s="8"/>
      <c r="I362" s="8">
        <v>986.9</v>
      </c>
      <c r="J362" s="8">
        <f t="shared" si="18"/>
        <v>1361.8</v>
      </c>
      <c r="K362" s="6"/>
    </row>
    <row r="363" spans="2:11" ht="15.75">
      <c r="B363" s="64"/>
      <c r="C363" s="39"/>
      <c r="D363" s="11" t="s">
        <v>29</v>
      </c>
      <c r="E363" s="8"/>
      <c r="F363" s="8"/>
      <c r="G363" s="8">
        <v>4533.7</v>
      </c>
      <c r="H363" s="8"/>
      <c r="I363" s="8">
        <v>13111.4</v>
      </c>
      <c r="J363" s="8">
        <f t="shared" si="18"/>
        <v>17645.1</v>
      </c>
      <c r="K363" s="6"/>
    </row>
    <row r="364" spans="2:11" ht="15.75">
      <c r="B364" s="64"/>
      <c r="C364" s="39"/>
      <c r="D364" s="11" t="s">
        <v>30</v>
      </c>
      <c r="E364" s="8"/>
      <c r="F364" s="8"/>
      <c r="G364" s="8">
        <v>447.6</v>
      </c>
      <c r="H364" s="8"/>
      <c r="I364" s="8">
        <v>0</v>
      </c>
      <c r="J364" s="8">
        <f t="shared" si="18"/>
        <v>447.6</v>
      </c>
      <c r="K364" s="6"/>
    </row>
    <row r="365" spans="2:11" ht="15.75">
      <c r="B365" s="64"/>
      <c r="C365" s="39"/>
      <c r="D365" s="11" t="s">
        <v>31</v>
      </c>
      <c r="E365" s="8"/>
      <c r="F365" s="8"/>
      <c r="G365" s="8"/>
      <c r="H365" s="8"/>
      <c r="I365" s="8"/>
      <c r="J365" s="8">
        <f t="shared" si="18"/>
        <v>0</v>
      </c>
      <c r="K365" s="6"/>
    </row>
    <row r="366" spans="2:11" ht="15.75">
      <c r="B366" s="65"/>
      <c r="C366" s="39"/>
      <c r="D366" s="11" t="s">
        <v>32</v>
      </c>
      <c r="E366" s="8"/>
      <c r="F366" s="8"/>
      <c r="G366" s="8"/>
      <c r="H366" s="8"/>
      <c r="I366" s="8"/>
      <c r="J366" s="8">
        <f t="shared" si="18"/>
        <v>0</v>
      </c>
      <c r="K366" s="6"/>
    </row>
    <row r="367" spans="2:11" ht="15.75">
      <c r="B367" s="89" t="s">
        <v>103</v>
      </c>
      <c r="C367" s="49" t="s">
        <v>6</v>
      </c>
      <c r="D367" s="11" t="s">
        <v>27</v>
      </c>
      <c r="E367" s="8">
        <f>E368+E369+E370+E371</f>
        <v>150</v>
      </c>
      <c r="F367" s="8">
        <f>F368+F369+F370+F371</f>
        <v>150</v>
      </c>
      <c r="G367" s="8">
        <f>G368+G369+G370+G371</f>
        <v>150</v>
      </c>
      <c r="H367" s="8">
        <f>H368+H369+H370+H371</f>
        <v>75</v>
      </c>
      <c r="I367" s="8">
        <f>I368+I369+I370+I371</f>
        <v>150</v>
      </c>
      <c r="J367" s="8">
        <f>I367+H367+G367+F367+E367</f>
        <v>675</v>
      </c>
      <c r="K367" s="6"/>
    </row>
    <row r="368" spans="2:11" ht="15.75">
      <c r="B368" s="90"/>
      <c r="C368" s="50"/>
      <c r="D368" s="11" t="s">
        <v>28</v>
      </c>
      <c r="E368" s="8">
        <v>150</v>
      </c>
      <c r="F368" s="8">
        <v>150</v>
      </c>
      <c r="G368" s="8">
        <v>150</v>
      </c>
      <c r="H368" s="8">
        <v>75</v>
      </c>
      <c r="I368" s="8">
        <v>150</v>
      </c>
      <c r="J368" s="8">
        <f>I368+H368+G368+F368+E368</f>
        <v>675</v>
      </c>
      <c r="K368" s="6"/>
    </row>
    <row r="369" spans="2:11" ht="15.75">
      <c r="B369" s="90"/>
      <c r="C369" s="50"/>
      <c r="D369" s="11" t="s">
        <v>29</v>
      </c>
      <c r="E369" s="8"/>
      <c r="F369" s="8"/>
      <c r="G369" s="8"/>
      <c r="H369" s="8"/>
      <c r="I369" s="8"/>
      <c r="J369" s="8"/>
      <c r="K369" s="6"/>
    </row>
    <row r="370" spans="2:11" ht="15.75">
      <c r="B370" s="90"/>
      <c r="C370" s="50"/>
      <c r="D370" s="11" t="s">
        <v>30</v>
      </c>
      <c r="E370" s="8"/>
      <c r="F370" s="8"/>
      <c r="G370" s="8"/>
      <c r="H370" s="8"/>
      <c r="I370" s="8"/>
      <c r="J370" s="8"/>
      <c r="K370" s="6"/>
    </row>
    <row r="371" spans="2:11" ht="15.75">
      <c r="B371" s="90"/>
      <c r="C371" s="50"/>
      <c r="D371" s="11" t="s">
        <v>31</v>
      </c>
      <c r="E371" s="8"/>
      <c r="F371" s="8"/>
      <c r="G371" s="8"/>
      <c r="H371" s="8"/>
      <c r="I371" s="8"/>
      <c r="J371" s="8"/>
      <c r="K371" s="6"/>
    </row>
    <row r="372" spans="2:11" ht="15.75">
      <c r="B372" s="91"/>
      <c r="C372" s="51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63" t="s">
        <v>104</v>
      </c>
      <c r="C373" s="49" t="s">
        <v>6</v>
      </c>
      <c r="D373" s="11" t="s">
        <v>27</v>
      </c>
      <c r="E373" s="8">
        <f>E374+E375+E376+E377</f>
        <v>265.1</v>
      </c>
      <c r="F373" s="8">
        <f>F374+F375+F376+F377</f>
        <v>120</v>
      </c>
      <c r="G373" s="8">
        <f>G374+G375+G376+G377</f>
        <v>0</v>
      </c>
      <c r="H373" s="8">
        <f>H374+H375+H376+H377</f>
        <v>0</v>
      </c>
      <c r="I373" s="8">
        <f>I374+I375+I376+I377</f>
        <v>0</v>
      </c>
      <c r="J373" s="8">
        <f>I373+H373+G373+F373+E373</f>
        <v>385.1</v>
      </c>
      <c r="K373" s="6"/>
    </row>
    <row r="374" spans="2:11" ht="15.75">
      <c r="B374" s="64"/>
      <c r="C374" s="50"/>
      <c r="D374" s="11" t="s">
        <v>28</v>
      </c>
      <c r="E374" s="8">
        <v>265.1</v>
      </c>
      <c r="F374" s="8">
        <v>120</v>
      </c>
      <c r="G374" s="8">
        <v>0</v>
      </c>
      <c r="H374" s="8">
        <v>0</v>
      </c>
      <c r="I374" s="8">
        <v>0</v>
      </c>
      <c r="J374" s="8">
        <f>I374+H374+G374+F374+E374</f>
        <v>385.1</v>
      </c>
      <c r="K374" s="6"/>
    </row>
    <row r="375" spans="2:11" ht="15.75">
      <c r="B375" s="64"/>
      <c r="C375" s="50"/>
      <c r="D375" s="11" t="s">
        <v>29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f>I375+H375+G375+F375+E375</f>
        <v>0</v>
      </c>
      <c r="K375" s="6"/>
    </row>
    <row r="376" spans="2:11" ht="15.75">
      <c r="B376" s="64"/>
      <c r="C376" s="50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64"/>
      <c r="C377" s="50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65"/>
      <c r="C378" s="51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63" t="s">
        <v>105</v>
      </c>
      <c r="C379" s="49" t="s">
        <v>6</v>
      </c>
      <c r="D379" s="11" t="s">
        <v>27</v>
      </c>
      <c r="E379" s="8">
        <f>E380+E381+E382+E383</f>
        <v>459.8</v>
      </c>
      <c r="F379" s="8">
        <f>F380+F381+F382+F383</f>
        <v>243.7</v>
      </c>
      <c r="G379" s="8">
        <f>G380+G381+G382+G383</f>
        <v>224.6</v>
      </c>
      <c r="H379" s="8">
        <f>H380+H381+H382+H383</f>
        <v>379.2</v>
      </c>
      <c r="I379" s="8">
        <f>I380+I381+I382+I383</f>
        <v>429.2</v>
      </c>
      <c r="J379" s="8">
        <f>I379+H379+G379+F379+E379</f>
        <v>1736.5</v>
      </c>
      <c r="K379" s="6"/>
    </row>
    <row r="380" spans="2:11" ht="15.75">
      <c r="B380" s="64"/>
      <c r="C380" s="50"/>
      <c r="D380" s="11" t="s">
        <v>28</v>
      </c>
      <c r="E380" s="8">
        <v>459.8</v>
      </c>
      <c r="F380" s="8">
        <v>243.7</v>
      </c>
      <c r="G380" s="8">
        <v>224.6</v>
      </c>
      <c r="H380" s="8">
        <v>379.2</v>
      </c>
      <c r="I380" s="8">
        <v>429.2</v>
      </c>
      <c r="J380" s="8">
        <f>I380+H380+G380+F380+E380</f>
        <v>1736.5</v>
      </c>
      <c r="K380" s="6"/>
    </row>
    <row r="381" spans="2:11" ht="15.75">
      <c r="B381" s="64"/>
      <c r="C381" s="50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64"/>
      <c r="C382" s="50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64"/>
      <c r="C383" s="50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65"/>
      <c r="C384" s="51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1" ht="15.75">
      <c r="B385" s="89" t="s">
        <v>106</v>
      </c>
      <c r="C385" s="49" t="s">
        <v>6</v>
      </c>
      <c r="D385" s="11" t="s">
        <v>27</v>
      </c>
      <c r="E385" s="8">
        <f>E386+E387+E388+E389</f>
        <v>0</v>
      </c>
      <c r="F385" s="8">
        <f>F386+F387+F388+F389</f>
        <v>0</v>
      </c>
      <c r="G385" s="8">
        <v>5</v>
      </c>
      <c r="H385" s="8">
        <f>H386+H387+H388+H389</f>
        <v>120</v>
      </c>
      <c r="I385" s="8">
        <f>I386+I387+I388+I389</f>
        <v>120</v>
      </c>
      <c r="J385" s="8">
        <f>I385+H385+G385+F385+E385</f>
        <v>245</v>
      </c>
      <c r="K385" s="6"/>
    </row>
    <row r="386" spans="2:11" ht="15.75">
      <c r="B386" s="90"/>
      <c r="C386" s="50"/>
      <c r="D386" s="11" t="s">
        <v>28</v>
      </c>
      <c r="E386" s="8">
        <v>0</v>
      </c>
      <c r="F386" s="8">
        <v>0</v>
      </c>
      <c r="G386" s="8">
        <v>5</v>
      </c>
      <c r="H386" s="8">
        <v>120</v>
      </c>
      <c r="I386" s="8">
        <v>120</v>
      </c>
      <c r="J386" s="8">
        <f>I386+H386+G386+F386+E386</f>
        <v>245</v>
      </c>
      <c r="K386" s="6"/>
    </row>
    <row r="387" spans="2:11" ht="15.75">
      <c r="B387" s="90"/>
      <c r="C387" s="50"/>
      <c r="D387" s="11" t="s">
        <v>29</v>
      </c>
      <c r="E387" s="8"/>
      <c r="F387" s="8"/>
      <c r="G387" s="8"/>
      <c r="H387" s="8"/>
      <c r="I387" s="8"/>
      <c r="J387" s="8">
        <v>0</v>
      </c>
      <c r="K387" s="6"/>
    </row>
    <row r="388" spans="2:11" ht="15.75">
      <c r="B388" s="90"/>
      <c r="C388" s="50"/>
      <c r="D388" s="11" t="s">
        <v>30</v>
      </c>
      <c r="E388" s="8"/>
      <c r="F388" s="8"/>
      <c r="G388" s="8"/>
      <c r="H388" s="8"/>
      <c r="I388" s="8"/>
      <c r="J388" s="8">
        <v>0</v>
      </c>
      <c r="K388" s="6"/>
    </row>
    <row r="389" spans="2:11" ht="15.75">
      <c r="B389" s="90"/>
      <c r="C389" s="50"/>
      <c r="D389" s="11" t="s">
        <v>31</v>
      </c>
      <c r="E389" s="8"/>
      <c r="F389" s="8"/>
      <c r="G389" s="8"/>
      <c r="H389" s="8"/>
      <c r="I389" s="8"/>
      <c r="J389" s="8">
        <v>0</v>
      </c>
      <c r="K389" s="6"/>
    </row>
    <row r="390" spans="2:11" ht="15.75">
      <c r="B390" s="91"/>
      <c r="C390" s="51"/>
      <c r="D390" s="11" t="s">
        <v>32</v>
      </c>
      <c r="E390" s="8"/>
      <c r="F390" s="8"/>
      <c r="G390" s="8"/>
      <c r="H390" s="8"/>
      <c r="I390" s="8"/>
      <c r="J390" s="8"/>
      <c r="K390" s="6"/>
    </row>
    <row r="391" spans="2:11" ht="15.75">
      <c r="B391" s="89" t="s">
        <v>107</v>
      </c>
      <c r="C391" s="49" t="s">
        <v>6</v>
      </c>
      <c r="D391" s="11" t="s">
        <v>27</v>
      </c>
      <c r="E391" s="8">
        <f>E392+E393+E394+E395</f>
        <v>0</v>
      </c>
      <c r="F391" s="8">
        <f>F392+F393+F394+F395</f>
        <v>0</v>
      </c>
      <c r="G391" s="8">
        <f>G392+G393+G394+G395</f>
        <v>0.8</v>
      </c>
      <c r="H391" s="8">
        <f>H392+H393+H394+H395</f>
        <v>100</v>
      </c>
      <c r="I391" s="8">
        <f>I392+I393+I394+I395</f>
        <v>100</v>
      </c>
      <c r="J391" s="8">
        <f>I391+H391+G391+F391+E391</f>
        <v>200.8</v>
      </c>
      <c r="K391" s="6"/>
    </row>
    <row r="392" spans="2:11" ht="15.75">
      <c r="B392" s="90"/>
      <c r="C392" s="50"/>
      <c r="D392" s="11" t="s">
        <v>28</v>
      </c>
      <c r="E392" s="8">
        <v>0</v>
      </c>
      <c r="F392" s="8">
        <v>0</v>
      </c>
      <c r="G392" s="8">
        <v>0.8</v>
      </c>
      <c r="H392" s="8">
        <v>100</v>
      </c>
      <c r="I392" s="8">
        <v>100</v>
      </c>
      <c r="J392" s="8">
        <f>I392+H392+G392+F392+E392</f>
        <v>200.8</v>
      </c>
      <c r="K392" s="6"/>
    </row>
    <row r="393" spans="2:11" ht="15.75">
      <c r="B393" s="90"/>
      <c r="C393" s="50"/>
      <c r="D393" s="11" t="s">
        <v>29</v>
      </c>
      <c r="E393" s="8"/>
      <c r="F393" s="8"/>
      <c r="G393" s="8"/>
      <c r="H393" s="8"/>
      <c r="I393" s="8"/>
      <c r="J393" s="8">
        <v>0</v>
      </c>
      <c r="K393" s="6"/>
    </row>
    <row r="394" spans="2:11" ht="15.75">
      <c r="B394" s="90"/>
      <c r="C394" s="50"/>
      <c r="D394" s="11" t="s">
        <v>30</v>
      </c>
      <c r="E394" s="8"/>
      <c r="F394" s="8"/>
      <c r="G394" s="8"/>
      <c r="H394" s="8"/>
      <c r="I394" s="8"/>
      <c r="J394" s="8">
        <v>0</v>
      </c>
      <c r="K394" s="6"/>
    </row>
    <row r="395" spans="2:11" ht="15.75">
      <c r="B395" s="90"/>
      <c r="C395" s="50"/>
      <c r="D395" s="11" t="s">
        <v>31</v>
      </c>
      <c r="E395" s="8"/>
      <c r="F395" s="8"/>
      <c r="G395" s="8"/>
      <c r="H395" s="8"/>
      <c r="I395" s="8"/>
      <c r="J395" s="8">
        <v>0</v>
      </c>
      <c r="K395" s="6"/>
    </row>
    <row r="396" spans="2:11" ht="15.75">
      <c r="B396" s="91"/>
      <c r="C396" s="51"/>
      <c r="D396" s="11" t="s">
        <v>32</v>
      </c>
      <c r="E396" s="8"/>
      <c r="F396" s="8"/>
      <c r="G396" s="8"/>
      <c r="H396" s="8"/>
      <c r="I396" s="8"/>
      <c r="J396" s="8"/>
      <c r="K396" s="6"/>
    </row>
    <row r="397" spans="2:13" ht="15.75">
      <c r="B397" s="95" t="s">
        <v>62</v>
      </c>
      <c r="C397" s="45" t="s">
        <v>21</v>
      </c>
      <c r="D397" s="11" t="s">
        <v>27</v>
      </c>
      <c r="E397" s="5">
        <f aca="true" t="shared" si="19" ref="E397:I408">E403</f>
        <v>393.3</v>
      </c>
      <c r="F397" s="5">
        <f t="shared" si="19"/>
        <v>435.8</v>
      </c>
      <c r="G397" s="5">
        <f t="shared" si="19"/>
        <v>447.5</v>
      </c>
      <c r="H397" s="5">
        <f t="shared" si="19"/>
        <v>447.5</v>
      </c>
      <c r="I397" s="5">
        <f t="shared" si="19"/>
        <v>249.6</v>
      </c>
      <c r="J397" s="5">
        <f aca="true" t="shared" si="20" ref="J397:J450">SUM(E397:I397)</f>
        <v>1973.6999999999998</v>
      </c>
      <c r="K397" s="6"/>
      <c r="L397" s="92"/>
      <c r="M397" s="93"/>
    </row>
    <row r="398" spans="2:13" ht="15.75">
      <c r="B398" s="95"/>
      <c r="C398" s="45"/>
      <c r="D398" s="11" t="s">
        <v>28</v>
      </c>
      <c r="E398" s="5">
        <f t="shared" si="19"/>
        <v>383.3</v>
      </c>
      <c r="F398" s="5">
        <f t="shared" si="19"/>
        <v>435.8</v>
      </c>
      <c r="G398" s="5">
        <f t="shared" si="19"/>
        <v>447.5</v>
      </c>
      <c r="H398" s="5">
        <f t="shared" si="19"/>
        <v>447.5</v>
      </c>
      <c r="I398" s="5">
        <f t="shared" si="19"/>
        <v>249.6</v>
      </c>
      <c r="J398" s="5">
        <f t="shared" si="20"/>
        <v>1963.6999999999998</v>
      </c>
      <c r="K398" s="6"/>
      <c r="L398" s="92"/>
      <c r="M398" s="93"/>
    </row>
    <row r="399" spans="2:13" ht="15.75">
      <c r="B399" s="95"/>
      <c r="C399" s="45"/>
      <c r="D399" s="11" t="s">
        <v>29</v>
      </c>
      <c r="E399" s="5">
        <f t="shared" si="19"/>
        <v>0</v>
      </c>
      <c r="F399" s="5">
        <f t="shared" si="19"/>
        <v>0</v>
      </c>
      <c r="G399" s="5">
        <f t="shared" si="19"/>
        <v>0</v>
      </c>
      <c r="H399" s="5">
        <f t="shared" si="19"/>
        <v>0</v>
      </c>
      <c r="I399" s="5">
        <f t="shared" si="19"/>
        <v>0</v>
      </c>
      <c r="J399" s="5">
        <f t="shared" si="20"/>
        <v>0</v>
      </c>
      <c r="K399" s="6"/>
      <c r="L399" s="92"/>
      <c r="M399" s="93"/>
    </row>
    <row r="400" spans="2:13" ht="15.75">
      <c r="B400" s="95"/>
      <c r="C400" s="45"/>
      <c r="D400" s="11" t="s">
        <v>30</v>
      </c>
      <c r="E400" s="5">
        <f t="shared" si="19"/>
        <v>0</v>
      </c>
      <c r="F400" s="5">
        <f t="shared" si="19"/>
        <v>0</v>
      </c>
      <c r="G400" s="5">
        <f t="shared" si="19"/>
        <v>0</v>
      </c>
      <c r="H400" s="5">
        <f t="shared" si="19"/>
        <v>0</v>
      </c>
      <c r="I400" s="5">
        <f t="shared" si="19"/>
        <v>0</v>
      </c>
      <c r="J400" s="5">
        <f t="shared" si="20"/>
        <v>0</v>
      </c>
      <c r="K400" s="6"/>
      <c r="L400" s="92"/>
      <c r="M400" s="93"/>
    </row>
    <row r="401" spans="2:13" ht="15.75">
      <c r="B401" s="95"/>
      <c r="C401" s="45"/>
      <c r="D401" s="11" t="s">
        <v>31</v>
      </c>
      <c r="E401" s="5">
        <f t="shared" si="19"/>
        <v>0</v>
      </c>
      <c r="F401" s="5">
        <f t="shared" si="19"/>
        <v>0</v>
      </c>
      <c r="G401" s="5">
        <f t="shared" si="19"/>
        <v>0</v>
      </c>
      <c r="H401" s="5">
        <f t="shared" si="19"/>
        <v>0</v>
      </c>
      <c r="I401" s="5">
        <f t="shared" si="19"/>
        <v>0</v>
      </c>
      <c r="J401" s="5">
        <f t="shared" si="20"/>
        <v>0</v>
      </c>
      <c r="K401" s="6"/>
      <c r="L401" s="92"/>
      <c r="M401" s="93"/>
    </row>
    <row r="402" spans="2:13" ht="15.75">
      <c r="B402" s="95"/>
      <c r="C402" s="45"/>
      <c r="D402" s="12" t="s">
        <v>32</v>
      </c>
      <c r="E402" s="5">
        <f t="shared" si="19"/>
        <v>0</v>
      </c>
      <c r="F402" s="5">
        <f t="shared" si="19"/>
        <v>0</v>
      </c>
      <c r="G402" s="5">
        <f t="shared" si="19"/>
        <v>0</v>
      </c>
      <c r="H402" s="5">
        <f t="shared" si="19"/>
        <v>0</v>
      </c>
      <c r="I402" s="5">
        <f t="shared" si="19"/>
        <v>0</v>
      </c>
      <c r="J402" s="5">
        <f t="shared" si="20"/>
        <v>0</v>
      </c>
      <c r="K402" s="6"/>
      <c r="L402" s="92"/>
      <c r="M402" s="93"/>
    </row>
    <row r="403" spans="2:13" ht="15.75">
      <c r="B403" s="95"/>
      <c r="C403" s="49" t="s">
        <v>6</v>
      </c>
      <c r="D403" s="11" t="s">
        <v>27</v>
      </c>
      <c r="E403" s="8">
        <f t="shared" si="19"/>
        <v>393.3</v>
      </c>
      <c r="F403" s="8">
        <f t="shared" si="19"/>
        <v>435.8</v>
      </c>
      <c r="G403" s="8">
        <f t="shared" si="19"/>
        <v>447.5</v>
      </c>
      <c r="H403" s="8">
        <f t="shared" si="19"/>
        <v>447.5</v>
      </c>
      <c r="I403" s="8">
        <f t="shared" si="19"/>
        <v>249.6</v>
      </c>
      <c r="J403" s="8">
        <f t="shared" si="20"/>
        <v>1973.6999999999998</v>
      </c>
      <c r="K403" s="6"/>
      <c r="L403" s="92"/>
      <c r="M403" s="93"/>
    </row>
    <row r="404" spans="2:13" ht="15.75">
      <c r="B404" s="95"/>
      <c r="C404" s="50"/>
      <c r="D404" s="11" t="s">
        <v>28</v>
      </c>
      <c r="E404" s="8">
        <f t="shared" si="19"/>
        <v>383.3</v>
      </c>
      <c r="F404" s="8">
        <f t="shared" si="19"/>
        <v>435.8</v>
      </c>
      <c r="G404" s="8">
        <f t="shared" si="19"/>
        <v>447.5</v>
      </c>
      <c r="H404" s="8">
        <f t="shared" si="19"/>
        <v>447.5</v>
      </c>
      <c r="I404" s="8">
        <f t="shared" si="19"/>
        <v>249.6</v>
      </c>
      <c r="J404" s="8">
        <f t="shared" si="20"/>
        <v>1963.6999999999998</v>
      </c>
      <c r="K404" s="6"/>
      <c r="L404" s="92"/>
      <c r="M404" s="93"/>
    </row>
    <row r="405" spans="2:13" ht="15.75">
      <c r="B405" s="95"/>
      <c r="C405" s="50"/>
      <c r="D405" s="11" t="s">
        <v>29</v>
      </c>
      <c r="E405" s="8">
        <f t="shared" si="19"/>
        <v>0</v>
      </c>
      <c r="F405" s="8">
        <f t="shared" si="19"/>
        <v>0</v>
      </c>
      <c r="G405" s="8">
        <f t="shared" si="19"/>
        <v>0</v>
      </c>
      <c r="H405" s="8">
        <f t="shared" si="19"/>
        <v>0</v>
      </c>
      <c r="I405" s="8">
        <f t="shared" si="19"/>
        <v>0</v>
      </c>
      <c r="J405" s="8">
        <f t="shared" si="20"/>
        <v>0</v>
      </c>
      <c r="K405" s="6"/>
      <c r="L405" s="92"/>
      <c r="M405" s="93"/>
    </row>
    <row r="406" spans="2:13" ht="15.75">
      <c r="B406" s="95"/>
      <c r="C406" s="50"/>
      <c r="D406" s="11" t="s">
        <v>30</v>
      </c>
      <c r="E406" s="8">
        <f t="shared" si="19"/>
        <v>0</v>
      </c>
      <c r="F406" s="8">
        <f t="shared" si="19"/>
        <v>0</v>
      </c>
      <c r="G406" s="8">
        <f t="shared" si="19"/>
        <v>0</v>
      </c>
      <c r="H406" s="8">
        <f t="shared" si="19"/>
        <v>0</v>
      </c>
      <c r="I406" s="8">
        <f t="shared" si="19"/>
        <v>0</v>
      </c>
      <c r="J406" s="8">
        <f t="shared" si="20"/>
        <v>0</v>
      </c>
      <c r="K406" s="6"/>
      <c r="L406" s="92"/>
      <c r="M406" s="93"/>
    </row>
    <row r="407" spans="2:13" ht="15.75">
      <c r="B407" s="95"/>
      <c r="C407" s="50"/>
      <c r="D407" s="11" t="s">
        <v>31</v>
      </c>
      <c r="E407" s="8">
        <f t="shared" si="19"/>
        <v>0</v>
      </c>
      <c r="F407" s="8">
        <f t="shared" si="19"/>
        <v>0</v>
      </c>
      <c r="G407" s="8">
        <f t="shared" si="19"/>
        <v>0</v>
      </c>
      <c r="H407" s="8">
        <f t="shared" si="19"/>
        <v>0</v>
      </c>
      <c r="I407" s="8">
        <f t="shared" si="19"/>
        <v>0</v>
      </c>
      <c r="J407" s="8">
        <f t="shared" si="20"/>
        <v>0</v>
      </c>
      <c r="K407" s="6"/>
      <c r="L407" s="92"/>
      <c r="M407" s="93"/>
    </row>
    <row r="408" spans="2:13" ht="15.75">
      <c r="B408" s="95"/>
      <c r="C408" s="51"/>
      <c r="D408" s="12" t="s">
        <v>32</v>
      </c>
      <c r="E408" s="8">
        <f t="shared" si="19"/>
        <v>0</v>
      </c>
      <c r="F408" s="8">
        <f t="shared" si="19"/>
        <v>0</v>
      </c>
      <c r="G408" s="8">
        <f t="shared" si="19"/>
        <v>0</v>
      </c>
      <c r="H408" s="8">
        <f t="shared" si="19"/>
        <v>0</v>
      </c>
      <c r="I408" s="8">
        <f t="shared" si="19"/>
        <v>0</v>
      </c>
      <c r="J408" s="8">
        <f t="shared" si="20"/>
        <v>0</v>
      </c>
      <c r="K408" s="6"/>
      <c r="L408" s="92"/>
      <c r="M408" s="93"/>
    </row>
    <row r="409" spans="2:13" ht="15.75">
      <c r="B409" s="94" t="s">
        <v>2</v>
      </c>
      <c r="C409" s="49" t="s">
        <v>6</v>
      </c>
      <c r="D409" s="11" t="s">
        <v>27</v>
      </c>
      <c r="E409" s="8">
        <f>E415+E421+E427</f>
        <v>393.3</v>
      </c>
      <c r="F409" s="8">
        <f aca="true" t="shared" si="21" ref="F409:I410">F415+F421+F427</f>
        <v>435.8</v>
      </c>
      <c r="G409" s="8">
        <f t="shared" si="21"/>
        <v>447.5</v>
      </c>
      <c r="H409" s="8">
        <f t="shared" si="21"/>
        <v>447.5</v>
      </c>
      <c r="I409" s="8">
        <f t="shared" si="21"/>
        <v>249.6</v>
      </c>
      <c r="J409" s="8">
        <f t="shared" si="20"/>
        <v>1973.6999999999998</v>
      </c>
      <c r="K409" s="6"/>
      <c r="L409" s="92"/>
      <c r="M409" s="93"/>
    </row>
    <row r="410" spans="2:13" ht="15.75">
      <c r="B410" s="94"/>
      <c r="C410" s="50"/>
      <c r="D410" s="11" t="s">
        <v>28</v>
      </c>
      <c r="E410" s="8">
        <v>383.3</v>
      </c>
      <c r="F410" s="8">
        <f>F416+F422+F428</f>
        <v>435.8</v>
      </c>
      <c r="G410" s="8">
        <f t="shared" si="21"/>
        <v>447.5</v>
      </c>
      <c r="H410" s="8">
        <f t="shared" si="21"/>
        <v>447.5</v>
      </c>
      <c r="I410" s="8">
        <v>249.6</v>
      </c>
      <c r="J410" s="8">
        <f t="shared" si="20"/>
        <v>1963.6999999999998</v>
      </c>
      <c r="K410" s="6"/>
      <c r="L410" s="92"/>
      <c r="M410" s="93"/>
    </row>
    <row r="411" spans="2:13" ht="15.75">
      <c r="B411" s="94"/>
      <c r="C411" s="50"/>
      <c r="D411" s="11" t="s">
        <v>29</v>
      </c>
      <c r="E411" s="8"/>
      <c r="F411" s="8"/>
      <c r="G411" s="8"/>
      <c r="H411" s="8"/>
      <c r="I411" s="8"/>
      <c r="J411" s="8">
        <f t="shared" si="20"/>
        <v>0</v>
      </c>
      <c r="K411" s="6"/>
      <c r="L411" s="92"/>
      <c r="M411" s="93"/>
    </row>
    <row r="412" spans="2:11" ht="15.75">
      <c r="B412" s="94"/>
      <c r="C412" s="50"/>
      <c r="D412" s="11" t="s">
        <v>30</v>
      </c>
      <c r="E412" s="8"/>
      <c r="F412" s="8"/>
      <c r="G412" s="8"/>
      <c r="H412" s="8"/>
      <c r="I412" s="8"/>
      <c r="J412" s="8">
        <f t="shared" si="20"/>
        <v>0</v>
      </c>
      <c r="K412" s="6"/>
    </row>
    <row r="413" spans="2:11" ht="15.75">
      <c r="B413" s="94"/>
      <c r="C413" s="50"/>
      <c r="D413" s="11" t="s">
        <v>31</v>
      </c>
      <c r="E413" s="8"/>
      <c r="F413" s="8"/>
      <c r="G413" s="8"/>
      <c r="H413" s="8"/>
      <c r="I413" s="8"/>
      <c r="J413" s="8">
        <f t="shared" si="20"/>
        <v>0</v>
      </c>
      <c r="K413" s="6"/>
    </row>
    <row r="414" spans="2:11" ht="15.75">
      <c r="B414" s="94"/>
      <c r="C414" s="51"/>
      <c r="D414" s="12" t="s">
        <v>32</v>
      </c>
      <c r="E414" s="8"/>
      <c r="F414" s="8"/>
      <c r="G414" s="8"/>
      <c r="H414" s="8"/>
      <c r="I414" s="8"/>
      <c r="J414" s="8">
        <f t="shared" si="20"/>
        <v>0</v>
      </c>
      <c r="K414" s="6"/>
    </row>
    <row r="415" spans="2:11" ht="15.75">
      <c r="B415" s="54" t="s">
        <v>63</v>
      </c>
      <c r="C415" s="39" t="s">
        <v>64</v>
      </c>
      <c r="D415" s="11" t="s">
        <v>27</v>
      </c>
      <c r="E415" s="8">
        <f>E416+E417+E418+E419+E420</f>
        <v>0</v>
      </c>
      <c r="F415" s="8">
        <f>F416+F417+F418+F419+F420</f>
        <v>0</v>
      </c>
      <c r="G415" s="8">
        <f>G416+G417+G418+G419+G420</f>
        <v>19.7</v>
      </c>
      <c r="H415" s="8">
        <f>H416+H417+H418+H419+H420</f>
        <v>19.7</v>
      </c>
      <c r="I415" s="8">
        <f>I416+I417+I418+I419+I420</f>
        <v>0</v>
      </c>
      <c r="J415" s="8">
        <f t="shared" si="20"/>
        <v>39.4</v>
      </c>
      <c r="K415" s="6"/>
    </row>
    <row r="416" spans="2:11" ht="15.75">
      <c r="B416" s="54"/>
      <c r="C416" s="39"/>
      <c r="D416" s="11" t="s">
        <v>28</v>
      </c>
      <c r="E416" s="8"/>
      <c r="F416" s="8">
        <v>0</v>
      </c>
      <c r="G416" s="8">
        <v>19.7</v>
      </c>
      <c r="H416" s="8">
        <v>19.7</v>
      </c>
      <c r="I416" s="8">
        <v>0</v>
      </c>
      <c r="J416" s="8">
        <f t="shared" si="20"/>
        <v>39.4</v>
      </c>
      <c r="K416" s="6"/>
    </row>
    <row r="417" spans="2:11" ht="15.75">
      <c r="B417" s="54"/>
      <c r="C417" s="39"/>
      <c r="D417" s="11" t="s">
        <v>29</v>
      </c>
      <c r="E417" s="8"/>
      <c r="F417" s="8"/>
      <c r="G417" s="8"/>
      <c r="H417" s="8"/>
      <c r="I417" s="8"/>
      <c r="J417" s="8">
        <f t="shared" si="20"/>
        <v>0</v>
      </c>
      <c r="K417" s="6"/>
    </row>
    <row r="418" spans="2:11" ht="15.75">
      <c r="B418" s="54"/>
      <c r="C418" s="39"/>
      <c r="D418" s="11" t="s">
        <v>30</v>
      </c>
      <c r="E418" s="8"/>
      <c r="F418" s="8"/>
      <c r="G418" s="8"/>
      <c r="H418" s="8"/>
      <c r="I418" s="8"/>
      <c r="J418" s="8">
        <f t="shared" si="20"/>
        <v>0</v>
      </c>
      <c r="K418" s="6"/>
    </row>
    <row r="419" spans="2:11" ht="15.75">
      <c r="B419" s="54"/>
      <c r="C419" s="39"/>
      <c r="D419" s="11" t="s">
        <v>31</v>
      </c>
      <c r="E419" s="8"/>
      <c r="F419" s="8"/>
      <c r="G419" s="8"/>
      <c r="H419" s="8"/>
      <c r="I419" s="8"/>
      <c r="J419" s="8">
        <f t="shared" si="20"/>
        <v>0</v>
      </c>
      <c r="K419" s="6"/>
    </row>
    <row r="420" spans="2:11" ht="15.75">
      <c r="B420" s="54"/>
      <c r="C420" s="39"/>
      <c r="D420" s="12" t="s">
        <v>32</v>
      </c>
      <c r="E420" s="8"/>
      <c r="F420" s="8"/>
      <c r="G420" s="8"/>
      <c r="H420" s="8"/>
      <c r="I420" s="8"/>
      <c r="J420" s="8">
        <f t="shared" si="20"/>
        <v>0</v>
      </c>
      <c r="K420" s="6"/>
    </row>
    <row r="421" spans="2:11" ht="15.75">
      <c r="B421" s="58" t="s">
        <v>65</v>
      </c>
      <c r="C421" s="80" t="s">
        <v>64</v>
      </c>
      <c r="D421" s="11" t="s">
        <v>27</v>
      </c>
      <c r="E421" s="8">
        <f>E422+E423+E424+E425+E426</f>
        <v>0.8</v>
      </c>
      <c r="F421" s="8">
        <f>F422+F423+F424+F425+F426</f>
        <v>13.7</v>
      </c>
      <c r="G421" s="8">
        <f>G422+G423+G424+G425+G426</f>
        <v>25</v>
      </c>
      <c r="H421" s="8">
        <f>H422+H423+H424+H425+H426</f>
        <v>25</v>
      </c>
      <c r="I421" s="8">
        <f>I422+I423+I424+I425+I426</f>
        <v>0</v>
      </c>
      <c r="J421" s="8">
        <f t="shared" si="20"/>
        <v>64.5</v>
      </c>
      <c r="K421" s="6"/>
    </row>
    <row r="422" spans="2:11" ht="15.75">
      <c r="B422" s="59"/>
      <c r="C422" s="85"/>
      <c r="D422" s="11" t="s">
        <v>28</v>
      </c>
      <c r="E422" s="8">
        <v>0.8</v>
      </c>
      <c r="F422" s="8">
        <v>13.7</v>
      </c>
      <c r="G422" s="8">
        <v>25</v>
      </c>
      <c r="H422" s="8">
        <v>25</v>
      </c>
      <c r="I422" s="8">
        <v>0</v>
      </c>
      <c r="J422" s="8">
        <f t="shared" si="20"/>
        <v>64.5</v>
      </c>
      <c r="K422" s="6"/>
    </row>
    <row r="423" spans="2:11" ht="15.75">
      <c r="B423" s="59"/>
      <c r="C423" s="85"/>
      <c r="D423" s="11" t="s">
        <v>29</v>
      </c>
      <c r="E423" s="8"/>
      <c r="F423" s="8"/>
      <c r="G423" s="8"/>
      <c r="H423" s="8"/>
      <c r="I423" s="8"/>
      <c r="J423" s="8">
        <f t="shared" si="20"/>
        <v>0</v>
      </c>
      <c r="K423" s="6"/>
    </row>
    <row r="424" spans="2:11" ht="15.75">
      <c r="B424" s="59"/>
      <c r="C424" s="85"/>
      <c r="D424" s="11" t="s">
        <v>30</v>
      </c>
      <c r="E424" s="8"/>
      <c r="F424" s="8"/>
      <c r="G424" s="8"/>
      <c r="H424" s="8"/>
      <c r="I424" s="8"/>
      <c r="J424" s="8">
        <f t="shared" si="20"/>
        <v>0</v>
      </c>
      <c r="K424" s="6"/>
    </row>
    <row r="425" spans="2:11" ht="15.75">
      <c r="B425" s="59"/>
      <c r="C425" s="85"/>
      <c r="D425" s="11" t="s">
        <v>31</v>
      </c>
      <c r="E425" s="8"/>
      <c r="F425" s="8"/>
      <c r="G425" s="8"/>
      <c r="H425" s="8"/>
      <c r="I425" s="8"/>
      <c r="J425" s="8">
        <f t="shared" si="20"/>
        <v>0</v>
      </c>
      <c r="K425" s="6"/>
    </row>
    <row r="426" spans="2:11" ht="15.75">
      <c r="B426" s="60"/>
      <c r="C426" s="85"/>
      <c r="D426" s="12" t="s">
        <v>32</v>
      </c>
      <c r="E426" s="8"/>
      <c r="F426" s="8"/>
      <c r="G426" s="8"/>
      <c r="H426" s="8"/>
      <c r="I426" s="8"/>
      <c r="J426" s="8">
        <f t="shared" si="20"/>
        <v>0</v>
      </c>
      <c r="K426" s="6"/>
    </row>
    <row r="427" spans="2:11" ht="15.75">
      <c r="B427" s="54" t="s">
        <v>66</v>
      </c>
      <c r="C427" s="39" t="s">
        <v>52</v>
      </c>
      <c r="D427" s="11" t="s">
        <v>27</v>
      </c>
      <c r="E427" s="8">
        <f>E428+E429+E430+E431+E432</f>
        <v>392.5</v>
      </c>
      <c r="F427" s="8">
        <f>F428+F429+F430+F431+F432</f>
        <v>422.1</v>
      </c>
      <c r="G427" s="8">
        <f>G428+G429+G430+G431+G432</f>
        <v>402.8</v>
      </c>
      <c r="H427" s="8">
        <f>H428+H429+H430+H431+H432</f>
        <v>402.8</v>
      </c>
      <c r="I427" s="8">
        <f>I428+I429+I430+I431+I432</f>
        <v>249.6</v>
      </c>
      <c r="J427" s="8">
        <f t="shared" si="20"/>
        <v>1869.8</v>
      </c>
      <c r="K427" s="6"/>
    </row>
    <row r="428" spans="2:11" ht="15.75">
      <c r="B428" s="54"/>
      <c r="C428" s="39"/>
      <c r="D428" s="11" t="s">
        <v>28</v>
      </c>
      <c r="E428" s="8">
        <v>392.5</v>
      </c>
      <c r="F428" s="8">
        <v>422.1</v>
      </c>
      <c r="G428" s="8">
        <v>402.8</v>
      </c>
      <c r="H428" s="8">
        <v>402.8</v>
      </c>
      <c r="I428" s="8">
        <v>249.6</v>
      </c>
      <c r="J428" s="8">
        <f t="shared" si="20"/>
        <v>1869.8</v>
      </c>
      <c r="K428" s="6"/>
    </row>
    <row r="429" spans="2:11" ht="15.75">
      <c r="B429" s="54"/>
      <c r="C429" s="39"/>
      <c r="D429" s="11" t="s">
        <v>29</v>
      </c>
      <c r="E429" s="8"/>
      <c r="F429" s="8"/>
      <c r="G429" s="8"/>
      <c r="H429" s="8"/>
      <c r="I429" s="8"/>
      <c r="J429" s="8">
        <f t="shared" si="20"/>
        <v>0</v>
      </c>
      <c r="K429" s="6"/>
    </row>
    <row r="430" spans="2:11" ht="15.75">
      <c r="B430" s="54"/>
      <c r="C430" s="39"/>
      <c r="D430" s="11" t="s">
        <v>30</v>
      </c>
      <c r="E430" s="8"/>
      <c r="F430" s="8"/>
      <c r="G430" s="8"/>
      <c r="H430" s="8"/>
      <c r="I430" s="8"/>
      <c r="J430" s="8">
        <f t="shared" si="20"/>
        <v>0</v>
      </c>
      <c r="K430" s="6"/>
    </row>
    <row r="431" spans="2:11" ht="15.75">
      <c r="B431" s="54"/>
      <c r="C431" s="39"/>
      <c r="D431" s="11" t="s">
        <v>31</v>
      </c>
      <c r="E431" s="8"/>
      <c r="F431" s="8"/>
      <c r="G431" s="8"/>
      <c r="H431" s="8"/>
      <c r="I431" s="8"/>
      <c r="J431" s="8">
        <f t="shared" si="20"/>
        <v>0</v>
      </c>
      <c r="K431" s="6"/>
    </row>
    <row r="432" spans="2:11" ht="15.75">
      <c r="B432" s="54"/>
      <c r="C432" s="39"/>
      <c r="D432" s="12" t="s">
        <v>32</v>
      </c>
      <c r="E432" s="8"/>
      <c r="F432" s="8"/>
      <c r="G432" s="8"/>
      <c r="H432" s="8"/>
      <c r="I432" s="8"/>
      <c r="J432" s="8">
        <f t="shared" si="20"/>
        <v>0</v>
      </c>
      <c r="K432" s="6"/>
    </row>
    <row r="433" spans="2:11" ht="15.75">
      <c r="B433" s="96" t="s">
        <v>67</v>
      </c>
      <c r="C433" s="45" t="s">
        <v>21</v>
      </c>
      <c r="D433" s="11" t="s">
        <v>27</v>
      </c>
      <c r="E433" s="5">
        <f aca="true" t="shared" si="22" ref="E433:I444">E439</f>
        <v>7.5</v>
      </c>
      <c r="F433" s="5">
        <f t="shared" si="22"/>
        <v>45.5</v>
      </c>
      <c r="G433" s="5">
        <f t="shared" si="22"/>
        <v>0</v>
      </c>
      <c r="H433" s="5">
        <f t="shared" si="22"/>
        <v>0</v>
      </c>
      <c r="I433" s="5">
        <f t="shared" si="22"/>
        <v>0</v>
      </c>
      <c r="J433" s="5">
        <f t="shared" si="20"/>
        <v>53</v>
      </c>
      <c r="K433" s="6"/>
    </row>
    <row r="434" spans="2:11" ht="15.75">
      <c r="B434" s="96"/>
      <c r="C434" s="45"/>
      <c r="D434" s="11" t="s">
        <v>28</v>
      </c>
      <c r="E434" s="5">
        <f t="shared" si="22"/>
        <v>7.5</v>
      </c>
      <c r="F434" s="5">
        <f t="shared" si="22"/>
        <v>45.5</v>
      </c>
      <c r="G434" s="5">
        <f t="shared" si="22"/>
        <v>0</v>
      </c>
      <c r="H434" s="5">
        <f>H440</f>
        <v>0</v>
      </c>
      <c r="I434" s="5">
        <f>I440</f>
        <v>0</v>
      </c>
      <c r="J434" s="5">
        <f>SUM(E434:I434)</f>
        <v>53</v>
      </c>
      <c r="K434" s="6"/>
    </row>
    <row r="435" spans="2:11" ht="15.75">
      <c r="B435" s="96"/>
      <c r="C435" s="45"/>
      <c r="D435" s="11" t="s">
        <v>29</v>
      </c>
      <c r="E435" s="8">
        <f t="shared" si="22"/>
        <v>0</v>
      </c>
      <c r="F435" s="8">
        <f t="shared" si="22"/>
        <v>0</v>
      </c>
      <c r="G435" s="8">
        <f t="shared" si="22"/>
        <v>0</v>
      </c>
      <c r="H435" s="8">
        <f t="shared" si="22"/>
        <v>0</v>
      </c>
      <c r="I435" s="8">
        <f t="shared" si="22"/>
        <v>0</v>
      </c>
      <c r="J435" s="8">
        <f t="shared" si="20"/>
        <v>0</v>
      </c>
      <c r="K435" s="6"/>
    </row>
    <row r="436" spans="2:11" ht="15.75">
      <c r="B436" s="96"/>
      <c r="C436" s="45"/>
      <c r="D436" s="11" t="s">
        <v>30</v>
      </c>
      <c r="E436" s="8">
        <f t="shared" si="22"/>
        <v>0</v>
      </c>
      <c r="F436" s="8">
        <f t="shared" si="22"/>
        <v>0</v>
      </c>
      <c r="G436" s="8">
        <f t="shared" si="22"/>
        <v>0</v>
      </c>
      <c r="H436" s="8">
        <f t="shared" si="22"/>
        <v>0</v>
      </c>
      <c r="I436" s="8">
        <f t="shared" si="22"/>
        <v>0</v>
      </c>
      <c r="J436" s="8">
        <f t="shared" si="20"/>
        <v>0</v>
      </c>
      <c r="K436" s="6"/>
    </row>
    <row r="437" spans="2:11" ht="15.75">
      <c r="B437" s="96"/>
      <c r="C437" s="45"/>
      <c r="D437" s="11" t="s">
        <v>31</v>
      </c>
      <c r="E437" s="8">
        <f t="shared" si="22"/>
        <v>0</v>
      </c>
      <c r="F437" s="8">
        <f t="shared" si="22"/>
        <v>0</v>
      </c>
      <c r="G437" s="8">
        <f t="shared" si="22"/>
        <v>0</v>
      </c>
      <c r="H437" s="8">
        <f t="shared" si="22"/>
        <v>0</v>
      </c>
      <c r="I437" s="8">
        <f t="shared" si="22"/>
        <v>0</v>
      </c>
      <c r="J437" s="8">
        <f t="shared" si="20"/>
        <v>0</v>
      </c>
      <c r="K437" s="6"/>
    </row>
    <row r="438" spans="2:11" ht="15.75">
      <c r="B438" s="96"/>
      <c r="C438" s="45"/>
      <c r="D438" s="12" t="s">
        <v>32</v>
      </c>
      <c r="E438" s="8">
        <f t="shared" si="22"/>
        <v>0</v>
      </c>
      <c r="F438" s="8">
        <f t="shared" si="22"/>
        <v>0</v>
      </c>
      <c r="G438" s="8">
        <f t="shared" si="22"/>
        <v>0</v>
      </c>
      <c r="H438" s="8">
        <f t="shared" si="22"/>
        <v>0</v>
      </c>
      <c r="I438" s="8">
        <f t="shared" si="22"/>
        <v>0</v>
      </c>
      <c r="J438" s="8">
        <f t="shared" si="20"/>
        <v>0</v>
      </c>
      <c r="K438" s="6"/>
    </row>
    <row r="439" spans="2:11" ht="15.75">
      <c r="B439" s="96"/>
      <c r="C439" s="49" t="s">
        <v>6</v>
      </c>
      <c r="D439" s="11" t="s">
        <v>27</v>
      </c>
      <c r="E439" s="8">
        <f t="shared" si="22"/>
        <v>7.5</v>
      </c>
      <c r="F439" s="8">
        <f t="shared" si="22"/>
        <v>45.5</v>
      </c>
      <c r="G439" s="8">
        <f t="shared" si="22"/>
        <v>0</v>
      </c>
      <c r="H439" s="8">
        <f t="shared" si="22"/>
        <v>0</v>
      </c>
      <c r="I439" s="8">
        <f t="shared" si="22"/>
        <v>0</v>
      </c>
      <c r="J439" s="8">
        <f t="shared" si="20"/>
        <v>53</v>
      </c>
      <c r="K439" s="6"/>
    </row>
    <row r="440" spans="2:11" ht="15.75">
      <c r="B440" s="96"/>
      <c r="C440" s="50"/>
      <c r="D440" s="11" t="s">
        <v>28</v>
      </c>
      <c r="E440" s="8">
        <f t="shared" si="22"/>
        <v>7.5</v>
      </c>
      <c r="F440" s="8">
        <f t="shared" si="22"/>
        <v>45.5</v>
      </c>
      <c r="G440" s="8">
        <f t="shared" si="22"/>
        <v>0</v>
      </c>
      <c r="H440" s="8">
        <f t="shared" si="22"/>
        <v>0</v>
      </c>
      <c r="I440" s="8">
        <f t="shared" si="22"/>
        <v>0</v>
      </c>
      <c r="J440" s="8">
        <f t="shared" si="20"/>
        <v>53</v>
      </c>
      <c r="K440" s="6"/>
    </row>
    <row r="441" spans="2:11" ht="15.75">
      <c r="B441" s="96"/>
      <c r="C441" s="50"/>
      <c r="D441" s="11" t="s">
        <v>29</v>
      </c>
      <c r="E441" s="8">
        <f t="shared" si="22"/>
        <v>0</v>
      </c>
      <c r="F441" s="8">
        <f t="shared" si="22"/>
        <v>0</v>
      </c>
      <c r="G441" s="8">
        <f t="shared" si="22"/>
        <v>0</v>
      </c>
      <c r="H441" s="8">
        <f t="shared" si="22"/>
        <v>0</v>
      </c>
      <c r="I441" s="8">
        <f t="shared" si="22"/>
        <v>0</v>
      </c>
      <c r="J441" s="8">
        <f t="shared" si="20"/>
        <v>0</v>
      </c>
      <c r="K441" s="6"/>
    </row>
    <row r="442" spans="2:11" ht="15.75">
      <c r="B442" s="96"/>
      <c r="C442" s="50"/>
      <c r="D442" s="11" t="s">
        <v>30</v>
      </c>
      <c r="E442" s="8">
        <f t="shared" si="22"/>
        <v>0</v>
      </c>
      <c r="F442" s="8">
        <f t="shared" si="22"/>
        <v>0</v>
      </c>
      <c r="G442" s="8">
        <f t="shared" si="22"/>
        <v>0</v>
      </c>
      <c r="H442" s="8">
        <f t="shared" si="22"/>
        <v>0</v>
      </c>
      <c r="I442" s="8">
        <f t="shared" si="22"/>
        <v>0</v>
      </c>
      <c r="J442" s="8">
        <f t="shared" si="20"/>
        <v>0</v>
      </c>
      <c r="K442" s="6"/>
    </row>
    <row r="443" spans="2:11" ht="15.75">
      <c r="B443" s="96"/>
      <c r="C443" s="50"/>
      <c r="D443" s="11" t="s">
        <v>31</v>
      </c>
      <c r="E443" s="8">
        <f t="shared" si="22"/>
        <v>0</v>
      </c>
      <c r="F443" s="8">
        <f t="shared" si="22"/>
        <v>0</v>
      </c>
      <c r="G443" s="8">
        <f t="shared" si="22"/>
        <v>0</v>
      </c>
      <c r="H443" s="8">
        <f t="shared" si="22"/>
        <v>0</v>
      </c>
      <c r="I443" s="8">
        <f t="shared" si="22"/>
        <v>0</v>
      </c>
      <c r="J443" s="8">
        <f t="shared" si="20"/>
        <v>0</v>
      </c>
      <c r="K443" s="6"/>
    </row>
    <row r="444" spans="2:11" ht="15.75">
      <c r="B444" s="96"/>
      <c r="C444" s="51"/>
      <c r="D444" s="12" t="s">
        <v>32</v>
      </c>
      <c r="E444" s="8">
        <f t="shared" si="22"/>
        <v>0</v>
      </c>
      <c r="F444" s="8">
        <f t="shared" si="22"/>
        <v>0</v>
      </c>
      <c r="G444" s="8">
        <f t="shared" si="22"/>
        <v>0</v>
      </c>
      <c r="H444" s="8">
        <f t="shared" si="22"/>
        <v>0</v>
      </c>
      <c r="I444" s="8">
        <f t="shared" si="22"/>
        <v>0</v>
      </c>
      <c r="J444" s="8">
        <f t="shared" si="20"/>
        <v>0</v>
      </c>
      <c r="K444" s="6"/>
    </row>
    <row r="445" spans="2:11" ht="15.75">
      <c r="B445" s="89" t="s">
        <v>68</v>
      </c>
      <c r="C445" s="49" t="s">
        <v>6</v>
      </c>
      <c r="D445" s="11" t="s">
        <v>27</v>
      </c>
      <c r="E445" s="8">
        <f>E446+E447+E448+E449+E450</f>
        <v>7.5</v>
      </c>
      <c r="F445" s="8">
        <f>F446+F447+F448+F449+F450</f>
        <v>45.5</v>
      </c>
      <c r="G445" s="8">
        <f>G446+G447+G448+G449+G450</f>
        <v>0</v>
      </c>
      <c r="H445" s="8">
        <f>H446+H447+H448+H449+H450</f>
        <v>0</v>
      </c>
      <c r="I445" s="8">
        <f>I446+I447+I448+I449+I450</f>
        <v>0</v>
      </c>
      <c r="J445" s="8">
        <f t="shared" si="20"/>
        <v>53</v>
      </c>
      <c r="K445" s="6"/>
    </row>
    <row r="446" spans="2:11" ht="15.75">
      <c r="B446" s="90"/>
      <c r="C446" s="50"/>
      <c r="D446" s="11" t="s">
        <v>28</v>
      </c>
      <c r="E446" s="8">
        <v>7.5</v>
      </c>
      <c r="F446" s="8">
        <v>45.5</v>
      </c>
      <c r="G446" s="8">
        <v>0</v>
      </c>
      <c r="H446" s="8">
        <v>0</v>
      </c>
      <c r="I446" s="8">
        <v>0</v>
      </c>
      <c r="J446" s="8">
        <f t="shared" si="20"/>
        <v>53</v>
      </c>
      <c r="K446" s="6"/>
    </row>
    <row r="447" spans="2:11" ht="15.75">
      <c r="B447" s="90"/>
      <c r="C447" s="50"/>
      <c r="D447" s="11" t="s">
        <v>29</v>
      </c>
      <c r="E447" s="8"/>
      <c r="F447" s="8"/>
      <c r="G447" s="8"/>
      <c r="H447" s="8"/>
      <c r="I447" s="8"/>
      <c r="J447" s="8">
        <f t="shared" si="20"/>
        <v>0</v>
      </c>
      <c r="K447" s="6"/>
    </row>
    <row r="448" spans="2:10" ht="15.75">
      <c r="B448" s="90"/>
      <c r="C448" s="50"/>
      <c r="D448" s="11" t="s">
        <v>30</v>
      </c>
      <c r="E448" s="20"/>
      <c r="F448" s="20"/>
      <c r="G448" s="20"/>
      <c r="H448" s="33"/>
      <c r="I448" s="20"/>
      <c r="J448" s="8">
        <f t="shared" si="20"/>
        <v>0</v>
      </c>
    </row>
    <row r="449" spans="2:10" ht="15.75">
      <c r="B449" s="90"/>
      <c r="C449" s="50"/>
      <c r="D449" s="11" t="s">
        <v>31</v>
      </c>
      <c r="E449" s="20"/>
      <c r="F449" s="20"/>
      <c r="G449" s="20"/>
      <c r="H449" s="33"/>
      <c r="I449" s="20"/>
      <c r="J449" s="8">
        <f t="shared" si="20"/>
        <v>0</v>
      </c>
    </row>
    <row r="450" spans="2:10" ht="15.75">
      <c r="B450" s="91"/>
      <c r="C450" s="51"/>
      <c r="D450" s="12" t="s">
        <v>32</v>
      </c>
      <c r="E450" s="21"/>
      <c r="F450" s="21"/>
      <c r="G450" s="21"/>
      <c r="H450" s="34"/>
      <c r="I450" s="21"/>
      <c r="J450" s="8">
        <f t="shared" si="20"/>
        <v>0</v>
      </c>
    </row>
    <row r="451" spans="5:10" ht="15">
      <c r="E451" s="6"/>
      <c r="F451" s="6"/>
      <c r="G451" s="30"/>
      <c r="H451" s="26"/>
      <c r="I451" s="6"/>
      <c r="J451" s="6"/>
    </row>
  </sheetData>
  <sheetProtection/>
  <mergeCells count="162">
    <mergeCell ref="C140:C145"/>
    <mergeCell ref="C146:C151"/>
    <mergeCell ref="B140:B145"/>
    <mergeCell ref="B146:B151"/>
    <mergeCell ref="B373:B378"/>
    <mergeCell ref="C128:C133"/>
    <mergeCell ref="B1:J1"/>
    <mergeCell ref="B2:J2"/>
    <mergeCell ref="B3:J3"/>
    <mergeCell ref="B4:J4"/>
    <mergeCell ref="B170:B175"/>
    <mergeCell ref="C170:C175"/>
    <mergeCell ref="B98:B103"/>
    <mergeCell ref="C98:C103"/>
    <mergeCell ref="B427:B432"/>
    <mergeCell ref="C427:C432"/>
    <mergeCell ref="B433:B444"/>
    <mergeCell ref="C433:C438"/>
    <mergeCell ref="C439:C444"/>
    <mergeCell ref="B391:B396"/>
    <mergeCell ref="C391:C396"/>
    <mergeCell ref="C397:C402"/>
    <mergeCell ref="B445:B450"/>
    <mergeCell ref="C445:C450"/>
    <mergeCell ref="M407:M411"/>
    <mergeCell ref="B409:B414"/>
    <mergeCell ref="C409:C414"/>
    <mergeCell ref="B415:B420"/>
    <mergeCell ref="C415:C420"/>
    <mergeCell ref="B421:B426"/>
    <mergeCell ref="C421:C426"/>
    <mergeCell ref="B397:B408"/>
    <mergeCell ref="L397:L401"/>
    <mergeCell ref="M397:M401"/>
    <mergeCell ref="L402:L406"/>
    <mergeCell ref="M402:M406"/>
    <mergeCell ref="C403:C408"/>
    <mergeCell ref="L407:L411"/>
    <mergeCell ref="C373:C378"/>
    <mergeCell ref="B379:B384"/>
    <mergeCell ref="C379:C384"/>
    <mergeCell ref="B385:B390"/>
    <mergeCell ref="C385:C390"/>
    <mergeCell ref="B355:B360"/>
    <mergeCell ref="C355:C360"/>
    <mergeCell ref="B361:B366"/>
    <mergeCell ref="C361:C366"/>
    <mergeCell ref="B367:B372"/>
    <mergeCell ref="B331:B336"/>
    <mergeCell ref="C331:C336"/>
    <mergeCell ref="C367:C372"/>
    <mergeCell ref="B337:B342"/>
    <mergeCell ref="C337:C342"/>
    <mergeCell ref="B343:B348"/>
    <mergeCell ref="C343:C348"/>
    <mergeCell ref="B349:B354"/>
    <mergeCell ref="C349:C354"/>
    <mergeCell ref="B313:B318"/>
    <mergeCell ref="C313:C318"/>
    <mergeCell ref="B319:B324"/>
    <mergeCell ref="C319:C324"/>
    <mergeCell ref="B325:B330"/>
    <mergeCell ref="C325:C330"/>
    <mergeCell ref="B295:B300"/>
    <mergeCell ref="C295:C300"/>
    <mergeCell ref="B301:B306"/>
    <mergeCell ref="C301:C306"/>
    <mergeCell ref="B307:B312"/>
    <mergeCell ref="C307:C312"/>
    <mergeCell ref="B283:B288"/>
    <mergeCell ref="C283:C288"/>
    <mergeCell ref="B289:B294"/>
    <mergeCell ref="C289:C294"/>
    <mergeCell ref="B265:B270"/>
    <mergeCell ref="C265:C270"/>
    <mergeCell ref="B277:B282"/>
    <mergeCell ref="C277:C282"/>
    <mergeCell ref="C236:C241"/>
    <mergeCell ref="B236:B241"/>
    <mergeCell ref="C242:C247"/>
    <mergeCell ref="C248:C253"/>
    <mergeCell ref="C259:C264"/>
    <mergeCell ref="B242:B247"/>
    <mergeCell ref="B224:B229"/>
    <mergeCell ref="C224:C229"/>
    <mergeCell ref="B271:B276"/>
    <mergeCell ref="C271:C276"/>
    <mergeCell ref="B254:B258"/>
    <mergeCell ref="C254:C258"/>
    <mergeCell ref="B248:B253"/>
    <mergeCell ref="B259:B264"/>
    <mergeCell ref="B230:B235"/>
    <mergeCell ref="C230:C235"/>
    <mergeCell ref="B212:B217"/>
    <mergeCell ref="C212:C217"/>
    <mergeCell ref="B218:B223"/>
    <mergeCell ref="C218:C223"/>
    <mergeCell ref="C182:C187"/>
    <mergeCell ref="B188:B193"/>
    <mergeCell ref="C188:C193"/>
    <mergeCell ref="B176:B181"/>
    <mergeCell ref="B206:B211"/>
    <mergeCell ref="C206:C211"/>
    <mergeCell ref="C158:C163"/>
    <mergeCell ref="C122:C127"/>
    <mergeCell ref="B122:B127"/>
    <mergeCell ref="B128:B133"/>
    <mergeCell ref="B194:B205"/>
    <mergeCell ref="C194:C199"/>
    <mergeCell ref="C200:C205"/>
    <mergeCell ref="B164:B169"/>
    <mergeCell ref="C164:C169"/>
    <mergeCell ref="B182:B187"/>
    <mergeCell ref="B92:B97"/>
    <mergeCell ref="C92:C97"/>
    <mergeCell ref="C104:C109"/>
    <mergeCell ref="B104:B109"/>
    <mergeCell ref="C176:C181"/>
    <mergeCell ref="B116:B121"/>
    <mergeCell ref="C116:C121"/>
    <mergeCell ref="B152:B157"/>
    <mergeCell ref="C152:C157"/>
    <mergeCell ref="B158:B163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50:B55"/>
    <mergeCell ref="C50:C55"/>
    <mergeCell ref="B56:B61"/>
    <mergeCell ref="C56:C61"/>
    <mergeCell ref="B62:B67"/>
    <mergeCell ref="C62:C67"/>
    <mergeCell ref="C20:C25"/>
    <mergeCell ref="C26:C31"/>
    <mergeCell ref="B32:B43"/>
    <mergeCell ref="C32:C37"/>
    <mergeCell ref="C38:C43"/>
    <mergeCell ref="B44:B49"/>
    <mergeCell ref="C44:C49"/>
    <mergeCell ref="A5:J5"/>
    <mergeCell ref="A6:J6"/>
    <mergeCell ref="A7:J7"/>
    <mergeCell ref="A8:J8"/>
    <mergeCell ref="A11:J11"/>
    <mergeCell ref="A12:J12"/>
    <mergeCell ref="B134:B139"/>
    <mergeCell ref="C134:C139"/>
    <mergeCell ref="A13:J13"/>
    <mergeCell ref="A14:J14"/>
    <mergeCell ref="B15:M15"/>
    <mergeCell ref="B16:B18"/>
    <mergeCell ref="C16:C18"/>
    <mergeCell ref="D16:D18"/>
    <mergeCell ref="E16:J16"/>
    <mergeCell ref="B20:B3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1"/>
  <sheetViews>
    <sheetView tabSelected="1" view="pageBreakPreview" zoomScale="130" zoomScaleSheetLayoutView="130" workbookViewId="0" topLeftCell="B349">
      <selection activeCell="H197" sqref="H197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97" t="s">
        <v>76</v>
      </c>
      <c r="C1" s="97"/>
      <c r="D1" s="97"/>
      <c r="E1" s="97"/>
      <c r="F1" s="97"/>
      <c r="G1" s="97"/>
      <c r="H1" s="97"/>
      <c r="I1" s="97"/>
      <c r="J1" s="97"/>
    </row>
    <row r="2" spans="2:10" ht="15">
      <c r="B2" s="97" t="s">
        <v>3</v>
      </c>
      <c r="C2" s="97"/>
      <c r="D2" s="97"/>
      <c r="E2" s="97"/>
      <c r="F2" s="97"/>
      <c r="G2" s="97"/>
      <c r="H2" s="97"/>
      <c r="I2" s="97"/>
      <c r="J2" s="97"/>
    </row>
    <row r="3" spans="2:10" ht="15">
      <c r="B3" s="97" t="s">
        <v>4</v>
      </c>
      <c r="C3" s="97"/>
      <c r="D3" s="97"/>
      <c r="E3" s="97"/>
      <c r="F3" s="97"/>
      <c r="G3" s="97"/>
      <c r="H3" s="97"/>
      <c r="I3" s="97"/>
      <c r="J3" s="97"/>
    </row>
    <row r="4" spans="2:10" ht="15">
      <c r="B4" s="97" t="s">
        <v>5</v>
      </c>
      <c r="C4" s="97"/>
      <c r="D4" s="97"/>
      <c r="E4" s="97"/>
      <c r="F4" s="97"/>
      <c r="G4" s="97"/>
      <c r="H4" s="97"/>
      <c r="I4" s="97"/>
      <c r="J4" s="97"/>
    </row>
    <row r="5" spans="1:10" ht="15">
      <c r="A5" s="46" t="s">
        <v>69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</row>
    <row r="10" spans="2:13" ht="15.75">
      <c r="B10" s="1"/>
      <c r="E10" s="27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L10" s="19" t="s">
        <v>18</v>
      </c>
      <c r="M10" s="6" t="s">
        <v>18</v>
      </c>
    </row>
    <row r="11" spans="1:13" ht="15.75">
      <c r="A11" s="41" t="s">
        <v>70</v>
      </c>
      <c r="B11" s="41"/>
      <c r="C11" s="41"/>
      <c r="D11" s="41"/>
      <c r="E11" s="41"/>
      <c r="F11" s="41"/>
      <c r="G11" s="41"/>
      <c r="H11" s="41"/>
      <c r="I11" s="41"/>
      <c r="J11" s="41"/>
      <c r="L11" s="6" t="s">
        <v>18</v>
      </c>
      <c r="M11" s="6" t="s">
        <v>18</v>
      </c>
    </row>
    <row r="12" spans="1:13" ht="15.75">
      <c r="A12" s="41" t="s">
        <v>71</v>
      </c>
      <c r="B12" s="41"/>
      <c r="C12" s="41"/>
      <c r="D12" s="41"/>
      <c r="E12" s="41"/>
      <c r="F12" s="41"/>
      <c r="G12" s="41"/>
      <c r="H12" s="41"/>
      <c r="I12" s="41"/>
      <c r="J12" s="41"/>
      <c r="L12" s="6" t="s">
        <v>18</v>
      </c>
      <c r="M12" s="6" t="s">
        <v>18</v>
      </c>
    </row>
    <row r="13" spans="1:13" ht="15.75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L13" s="6" t="s">
        <v>18</v>
      </c>
      <c r="M13" s="6" t="s">
        <v>18</v>
      </c>
    </row>
    <row r="14" spans="1:13" ht="15.75">
      <c r="A14" s="41" t="s">
        <v>72</v>
      </c>
      <c r="B14" s="41"/>
      <c r="C14" s="41"/>
      <c r="D14" s="41"/>
      <c r="E14" s="41"/>
      <c r="F14" s="41"/>
      <c r="G14" s="41"/>
      <c r="H14" s="41"/>
      <c r="I14" s="41"/>
      <c r="J14" s="41"/>
      <c r="L14" s="19" t="s">
        <v>18</v>
      </c>
      <c r="M14" s="19" t="s">
        <v>18</v>
      </c>
    </row>
    <row r="15" spans="2:13" ht="15.75">
      <c r="B15" s="42" t="s">
        <v>18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1" ht="15.75">
      <c r="B16" s="44" t="s">
        <v>14</v>
      </c>
      <c r="C16" s="44" t="s">
        <v>15</v>
      </c>
      <c r="D16" s="44" t="s">
        <v>16</v>
      </c>
      <c r="E16" s="44" t="s">
        <v>17</v>
      </c>
      <c r="F16" s="44"/>
      <c r="G16" s="44"/>
      <c r="H16" s="44"/>
      <c r="I16" s="44"/>
      <c r="J16" s="44"/>
      <c r="K16" t="s">
        <v>18</v>
      </c>
    </row>
    <row r="17" spans="2:10" ht="15.75">
      <c r="B17" s="44"/>
      <c r="C17" s="44"/>
      <c r="D17" s="44"/>
      <c r="E17" s="2"/>
      <c r="F17" s="2"/>
      <c r="G17" s="29"/>
      <c r="H17" s="24"/>
      <c r="I17" s="2"/>
      <c r="J17" s="2"/>
    </row>
    <row r="18" spans="2:10" ht="15.75">
      <c r="B18" s="44"/>
      <c r="C18" s="44"/>
      <c r="D18" s="44"/>
      <c r="E18" s="2">
        <v>2020</v>
      </c>
      <c r="F18" s="2">
        <v>2021</v>
      </c>
      <c r="G18" s="29">
        <v>2022</v>
      </c>
      <c r="H18" s="25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5">
        <v>6</v>
      </c>
      <c r="H19" s="25">
        <v>7</v>
      </c>
      <c r="I19" s="23">
        <v>8</v>
      </c>
      <c r="J19" s="2">
        <v>9</v>
      </c>
    </row>
    <row r="20" spans="2:11" ht="16.5" thickBot="1">
      <c r="B20" s="45" t="s">
        <v>20</v>
      </c>
      <c r="C20" s="48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1120748.0999999999</v>
      </c>
      <c r="H20" s="5">
        <f>H21+H22+H23+H24+H25</f>
        <v>920815.5000000001</v>
      </c>
      <c r="I20" s="5">
        <f>I21+I22+I23+I24+I25</f>
        <v>882301.6</v>
      </c>
      <c r="J20" s="5">
        <f>SUM(E20:I20)</f>
        <v>4707494.399999999</v>
      </c>
      <c r="K20" s="6"/>
    </row>
    <row r="21" spans="2:11" ht="48" thickBot="1">
      <c r="B21" s="45"/>
      <c r="C21" s="48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G39+G201+G405+G435</f>
        <v>169093.40000000002</v>
      </c>
      <c r="H21" s="5">
        <f t="shared" si="0"/>
        <v>98816.70000000001</v>
      </c>
      <c r="I21" s="5">
        <f t="shared" si="0"/>
        <v>99791.5</v>
      </c>
      <c r="J21" s="5">
        <f>SUM(E21:I21)</f>
        <v>646504.9</v>
      </c>
      <c r="K21" s="6"/>
    </row>
    <row r="22" spans="2:11" ht="95.25" thickBot="1">
      <c r="B22" s="45"/>
      <c r="C22" s="48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867756.2999999998</v>
      </c>
      <c r="H22" s="5">
        <f t="shared" si="0"/>
        <v>760465.2000000001</v>
      </c>
      <c r="I22" s="5">
        <f t="shared" si="0"/>
        <v>734141.7</v>
      </c>
      <c r="J22" s="5">
        <f>SUM(E22:I22)</f>
        <v>3801408.7</v>
      </c>
      <c r="K22" s="6"/>
    </row>
    <row r="23" spans="2:11" ht="95.25" thickBot="1">
      <c r="B23" s="45"/>
      <c r="C23" s="48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83898.4</v>
      </c>
      <c r="H23" s="5">
        <f t="shared" si="0"/>
        <v>61533.600000000006</v>
      </c>
      <c r="I23" s="5">
        <f t="shared" si="0"/>
        <v>48368.4</v>
      </c>
      <c r="J23" s="5">
        <f>SUM(E23:I23)</f>
        <v>259580.8</v>
      </c>
      <c r="K23" s="6"/>
    </row>
    <row r="24" spans="2:11" ht="111" thickBot="1">
      <c r="B24" s="45"/>
      <c r="C24" s="48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5"/>
      <c r="C25" s="48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5"/>
      <c r="C26" s="49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1120748.0999999999</v>
      </c>
      <c r="H26" s="8">
        <f>H27+H28+H29+H30+H31</f>
        <v>920815.5000000001</v>
      </c>
      <c r="I26" s="8">
        <f>I27+I28+I29+I30+I31</f>
        <v>882301.6</v>
      </c>
      <c r="J26" s="8">
        <f>SUM(J27:J29)</f>
        <v>4707494.399999999</v>
      </c>
      <c r="K26" s="6"/>
    </row>
    <row r="27" spans="2:11" ht="15.75">
      <c r="B27" s="45"/>
      <c r="C27" s="50"/>
      <c r="D27" s="9" t="s">
        <v>28</v>
      </c>
      <c r="E27" s="8">
        <f>E33+E195+E399+E435</f>
        <v>125258.90000000001</v>
      </c>
      <c r="F27" s="8">
        <f>F33+F195+F399+F435</f>
        <v>153544.39999999997</v>
      </c>
      <c r="G27" s="8">
        <f>G21</f>
        <v>169093.40000000002</v>
      </c>
      <c r="H27" s="8">
        <f>H33+H195+H375+H411</f>
        <v>98816.70000000001</v>
      </c>
      <c r="I27" s="8">
        <f>I33+I195+I375+I411</f>
        <v>99791.5</v>
      </c>
      <c r="J27" s="8">
        <f>J33+J195+J399+J435</f>
        <v>646504.8999999999</v>
      </c>
      <c r="K27" s="6"/>
    </row>
    <row r="28" spans="2:11" ht="15.75">
      <c r="B28" s="45"/>
      <c r="C28" s="50"/>
      <c r="D28" s="9" t="s">
        <v>29</v>
      </c>
      <c r="E28" s="8">
        <f>E34+E196+E400+E436</f>
        <v>672864.2</v>
      </c>
      <c r="F28" s="8">
        <f>F34+F196+F400+F436</f>
        <v>766181.3</v>
      </c>
      <c r="G28" s="8">
        <f>G34+G196+G376+G412</f>
        <v>867756.2999999998</v>
      </c>
      <c r="H28" s="8">
        <f>H34+H196+H376+H412</f>
        <v>760465.2000000001</v>
      </c>
      <c r="I28" s="8">
        <f>I34+I196+I376+I412</f>
        <v>734141.7</v>
      </c>
      <c r="J28" s="8">
        <f>J34+J196</f>
        <v>3801408.7</v>
      </c>
      <c r="K28" s="6"/>
    </row>
    <row r="29" spans="2:11" ht="15.75">
      <c r="B29" s="45"/>
      <c r="C29" s="50"/>
      <c r="D29" s="9" t="s">
        <v>30</v>
      </c>
      <c r="E29" s="8">
        <f>E35+E197+E401+E437</f>
        <v>19197.399999999998</v>
      </c>
      <c r="F29" s="8">
        <f>F35+F197+F401+F437</f>
        <v>46583</v>
      </c>
      <c r="G29" s="8">
        <f>G35+G197+G377+G413</f>
        <v>83898.4</v>
      </c>
      <c r="H29" s="8">
        <f>H35+H197+H377+H413</f>
        <v>61533.600000000006</v>
      </c>
      <c r="I29" s="8">
        <f>I35+I197+I377+I413</f>
        <v>48368.4</v>
      </c>
      <c r="J29" s="8">
        <f>J35+J197</f>
        <v>259580.8</v>
      </c>
      <c r="K29" s="6"/>
    </row>
    <row r="30" spans="2:11" ht="15.75">
      <c r="B30" s="45"/>
      <c r="C30" s="50"/>
      <c r="D30" s="9" t="s">
        <v>31</v>
      </c>
      <c r="E30" s="8">
        <f>E36+E198+E402+E438</f>
        <v>0</v>
      </c>
      <c r="F30" s="8">
        <f>F36+F198+F402+F438</f>
        <v>0</v>
      </c>
      <c r="G30" s="8">
        <f>G36+G198+G378+G414</f>
        <v>0</v>
      </c>
      <c r="H30" s="8">
        <f>H36+H198+H378+H414</f>
        <v>0</v>
      </c>
      <c r="I30" s="8">
        <f>I36+I198+I378+I414</f>
        <v>0</v>
      </c>
      <c r="J30" s="8">
        <f t="shared" si="1"/>
        <v>0</v>
      </c>
      <c r="K30" s="6"/>
    </row>
    <row r="31" spans="2:11" ht="15.75">
      <c r="B31" s="45"/>
      <c r="C31" s="51"/>
      <c r="D31" s="10" t="s">
        <v>32</v>
      </c>
      <c r="E31" s="8">
        <f>E37+E199+E403+E439</f>
        <v>0</v>
      </c>
      <c r="F31" s="8">
        <f>F37+F199+F403+F439</f>
        <v>0</v>
      </c>
      <c r="G31" s="8">
        <f>G37+G199+G379+G415</f>
        <v>0</v>
      </c>
      <c r="H31" s="8">
        <f>H37+H199+H379+H415</f>
        <v>0</v>
      </c>
      <c r="I31" s="8">
        <f>I37+I199+I379+I415</f>
        <v>0</v>
      </c>
      <c r="J31" s="8">
        <f t="shared" si="1"/>
        <v>0</v>
      </c>
      <c r="K31" s="6"/>
    </row>
    <row r="32" spans="2:13" ht="15.75">
      <c r="B32" s="52" t="s">
        <v>33</v>
      </c>
      <c r="C32" s="45" t="s">
        <v>21</v>
      </c>
      <c r="D32" s="11" t="s">
        <v>27</v>
      </c>
      <c r="E32" s="5">
        <f aca="true" t="shared" si="2" ref="E32:F37">E38</f>
        <v>788521.5999999999</v>
      </c>
      <c r="F32" s="5">
        <f>SUM(F33:F35)</f>
        <v>939184.7</v>
      </c>
      <c r="G32" s="5">
        <f aca="true" t="shared" si="3" ref="G32:I37">G38</f>
        <v>1023778.6999999998</v>
      </c>
      <c r="H32" s="5">
        <f>SUM(H33:H35)</f>
        <v>767753.7000000001</v>
      </c>
      <c r="I32" s="5">
        <f t="shared" si="3"/>
        <v>783100.1</v>
      </c>
      <c r="J32" s="5">
        <f t="shared" si="1"/>
        <v>4302338.8</v>
      </c>
      <c r="K32" s="6" t="s">
        <v>18</v>
      </c>
      <c r="L32" s="6" t="s">
        <v>18</v>
      </c>
      <c r="M32" s="6" t="s">
        <v>18</v>
      </c>
    </row>
    <row r="33" spans="2:11" ht="15.75">
      <c r="B33" s="52"/>
      <c r="C33" s="45"/>
      <c r="D33" s="11" t="s">
        <v>28</v>
      </c>
      <c r="E33" s="5">
        <f t="shared" si="2"/>
        <v>109138.5</v>
      </c>
      <c r="F33" s="5">
        <f>F39</f>
        <v>144133.8</v>
      </c>
      <c r="G33" s="5">
        <f>G45+G51+G57+G153</f>
        <v>147853.80000000002</v>
      </c>
      <c r="H33" s="5">
        <f>H45+H51+H57+H153</f>
        <v>69777.3</v>
      </c>
      <c r="I33" s="5">
        <f t="shared" si="3"/>
        <v>90638.5</v>
      </c>
      <c r="J33" s="5">
        <f t="shared" si="1"/>
        <v>561541.8999999999</v>
      </c>
      <c r="K33" s="6"/>
    </row>
    <row r="34" spans="2:11" ht="15.75">
      <c r="B34" s="52"/>
      <c r="C34" s="45"/>
      <c r="D34" s="11" t="s">
        <v>29</v>
      </c>
      <c r="E34" s="5">
        <f>E40</f>
        <v>662416</v>
      </c>
      <c r="F34" s="5">
        <v>748467.9</v>
      </c>
      <c r="G34" s="5">
        <f t="shared" si="3"/>
        <v>827584.6999999998</v>
      </c>
      <c r="H34" s="5">
        <f t="shared" si="3"/>
        <v>649985.2000000001</v>
      </c>
      <c r="I34" s="5">
        <f t="shared" si="3"/>
        <v>644093.2</v>
      </c>
      <c r="J34" s="5">
        <f t="shared" si="1"/>
        <v>3532547</v>
      </c>
      <c r="K34" s="6"/>
    </row>
    <row r="35" spans="2:11" ht="15.75">
      <c r="B35" s="52"/>
      <c r="C35" s="45"/>
      <c r="D35" s="11" t="s">
        <v>30</v>
      </c>
      <c r="E35" s="5">
        <f t="shared" si="2"/>
        <v>16967.1</v>
      </c>
      <c r="F35" s="5">
        <f t="shared" si="2"/>
        <v>46583</v>
      </c>
      <c r="G35" s="5">
        <f t="shared" si="3"/>
        <v>48340.2</v>
      </c>
      <c r="H35" s="5">
        <f t="shared" si="3"/>
        <v>47991.200000000004</v>
      </c>
      <c r="I35" s="5">
        <f t="shared" si="3"/>
        <v>48368.4</v>
      </c>
      <c r="J35" s="5">
        <f t="shared" si="1"/>
        <v>208249.9</v>
      </c>
      <c r="K35" s="6"/>
    </row>
    <row r="36" spans="2:11" ht="15.75">
      <c r="B36" s="52"/>
      <c r="C36" s="45"/>
      <c r="D36" s="11" t="s">
        <v>31</v>
      </c>
      <c r="E36" s="5">
        <f t="shared" si="2"/>
        <v>0</v>
      </c>
      <c r="F36" s="5">
        <f t="shared" si="2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52"/>
      <c r="C37" s="45"/>
      <c r="D37" s="12" t="s">
        <v>32</v>
      </c>
      <c r="E37" s="5">
        <f t="shared" si="2"/>
        <v>0</v>
      </c>
      <c r="F37" s="5">
        <f t="shared" si="2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52"/>
      <c r="C38" s="49" t="s">
        <v>6</v>
      </c>
      <c r="D38" s="11" t="s">
        <v>27</v>
      </c>
      <c r="E38" s="8">
        <f>E44+E50+E56+E182+E152</f>
        <v>788521.5999999999</v>
      </c>
      <c r="F38" s="8">
        <f>SUM(F39:F41)</f>
        <v>939184.7</v>
      </c>
      <c r="G38" s="8">
        <f>G39+G40+G41</f>
        <v>1023778.6999999998</v>
      </c>
      <c r="H38" s="8">
        <f>SUM(H39:H41)</f>
        <v>767753.7000000001</v>
      </c>
      <c r="I38" s="8">
        <f>I39+I40+I41+I42</f>
        <v>783100.1</v>
      </c>
      <c r="J38" s="8">
        <f t="shared" si="1"/>
        <v>4302338.8</v>
      </c>
      <c r="K38" s="6"/>
    </row>
    <row r="39" spans="2:11" ht="15.75">
      <c r="B39" s="52"/>
      <c r="C39" s="50"/>
      <c r="D39" s="11" t="s">
        <v>28</v>
      </c>
      <c r="E39" s="8">
        <f>E45+E51+E57+E183+E153</f>
        <v>109138.5</v>
      </c>
      <c r="F39" s="8">
        <v>144133.8</v>
      </c>
      <c r="G39" s="8">
        <f>G45+G51+G57+G183+G153</f>
        <v>147853.80000000002</v>
      </c>
      <c r="H39" s="8">
        <f>H45+H51+H57+H153</f>
        <v>69777.3</v>
      </c>
      <c r="I39" s="8">
        <f>I45+I51+I57+I183+I153</f>
        <v>90638.5</v>
      </c>
      <c r="J39" s="8">
        <f>SUM(E39:I39)</f>
        <v>561541.8999999999</v>
      </c>
      <c r="K39" s="6"/>
    </row>
    <row r="40" spans="2:11" ht="15.75">
      <c r="B40" s="52"/>
      <c r="C40" s="50"/>
      <c r="D40" s="11" t="s">
        <v>29</v>
      </c>
      <c r="E40" s="8">
        <f>E46+E52+E58+E184+E154</f>
        <v>662416</v>
      </c>
      <c r="F40" s="8">
        <v>748467.9</v>
      </c>
      <c r="G40" s="8">
        <f>G46+G52+G58+G154+G172</f>
        <v>827584.6999999998</v>
      </c>
      <c r="H40" s="8">
        <f>H46+H52+H58+H154+H184+H172</f>
        <v>649985.2000000001</v>
      </c>
      <c r="I40" s="8">
        <f>I46+I52+I58+I154+I184+I172</f>
        <v>644093.2</v>
      </c>
      <c r="J40" s="8">
        <f>SUM(E40:I40)</f>
        <v>3532547</v>
      </c>
      <c r="K40" s="6"/>
    </row>
    <row r="41" spans="2:11" ht="15.75">
      <c r="B41" s="52"/>
      <c r="C41" s="50"/>
      <c r="D41" s="11" t="s">
        <v>30</v>
      </c>
      <c r="E41" s="8">
        <f>E47+E53+E59+E155+E185</f>
        <v>16967.1</v>
      </c>
      <c r="F41" s="8">
        <f>F47+F53+F59+F155+F185</f>
        <v>46583</v>
      </c>
      <c r="G41" s="8">
        <f>G47+G53+G59+G155+G185</f>
        <v>48340.2</v>
      </c>
      <c r="H41" s="8">
        <f>H47+H53+H59+H155+H185</f>
        <v>47991.200000000004</v>
      </c>
      <c r="I41" s="8">
        <f>I47+I53+I59+I155+I185</f>
        <v>48368.4</v>
      </c>
      <c r="J41" s="8">
        <f t="shared" si="1"/>
        <v>208249.9</v>
      </c>
      <c r="K41" s="6"/>
    </row>
    <row r="42" spans="2:11" ht="15.75">
      <c r="B42" s="52"/>
      <c r="C42" s="50"/>
      <c r="D42" s="11" t="s">
        <v>31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52"/>
      <c r="C43" s="51"/>
      <c r="D43" s="12" t="s">
        <v>32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53" t="s">
        <v>34</v>
      </c>
      <c r="C44" s="49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5691</v>
      </c>
      <c r="H44" s="8">
        <f>H45+H46+H47+H48+H49</f>
        <v>6135.700000000001</v>
      </c>
      <c r="I44" s="8">
        <f>I45+I46+I47+I48+I49</f>
        <v>5454.4</v>
      </c>
      <c r="J44" s="8">
        <f t="shared" si="1"/>
        <v>28092</v>
      </c>
      <c r="K44" s="6"/>
    </row>
    <row r="45" spans="2:11" ht="15.75">
      <c r="B45" s="53"/>
      <c r="C45" s="50"/>
      <c r="D45" s="11" t="s">
        <v>28</v>
      </c>
      <c r="E45" s="8">
        <v>3158.6</v>
      </c>
      <c r="F45" s="8">
        <v>3562</v>
      </c>
      <c r="G45" s="8">
        <v>3559</v>
      </c>
      <c r="H45" s="8">
        <v>3639.4</v>
      </c>
      <c r="I45" s="8">
        <v>4106.4</v>
      </c>
      <c r="J45" s="8">
        <f t="shared" si="1"/>
        <v>18025.4</v>
      </c>
      <c r="K45" s="6"/>
    </row>
    <row r="46" spans="2:11" ht="15.75">
      <c r="B46" s="53"/>
      <c r="C46" s="50"/>
      <c r="D46" s="11" t="s">
        <v>29</v>
      </c>
      <c r="E46" s="8">
        <v>2148.5</v>
      </c>
      <c r="F46" s="8">
        <v>1941.8</v>
      </c>
      <c r="G46" s="8">
        <v>2132</v>
      </c>
      <c r="H46" s="8">
        <v>2496.3</v>
      </c>
      <c r="I46" s="8">
        <v>1348</v>
      </c>
      <c r="J46" s="8">
        <v>0</v>
      </c>
      <c r="K46" s="6"/>
    </row>
    <row r="47" spans="2:11" ht="15.75">
      <c r="B47" s="53"/>
      <c r="C47" s="50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3"/>
      <c r="C48" s="50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3"/>
      <c r="C49" s="51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3" t="s">
        <v>35</v>
      </c>
      <c r="C50" s="49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41222.399999999994</v>
      </c>
      <c r="H50" s="8">
        <f>H51+H52+H53+H54+H55</f>
        <v>32394.4</v>
      </c>
      <c r="I50" s="8">
        <f>I51+I52+I53+I54+I55</f>
        <v>29418.1</v>
      </c>
      <c r="J50" s="8">
        <f>J51+J52</f>
        <v>174414.2</v>
      </c>
      <c r="K50" s="6"/>
    </row>
    <row r="51" spans="2:11" ht="15.75">
      <c r="B51" s="53"/>
      <c r="C51" s="50"/>
      <c r="D51" s="11" t="s">
        <v>28</v>
      </c>
      <c r="E51" s="8">
        <v>21825.1</v>
      </c>
      <c r="F51" s="8">
        <v>25185.9</v>
      </c>
      <c r="G51" s="8">
        <v>28040.1</v>
      </c>
      <c r="H51" s="8">
        <v>19576.4</v>
      </c>
      <c r="I51" s="8">
        <v>22472</v>
      </c>
      <c r="J51" s="8">
        <f aca="true" t="shared" si="5" ref="J51:J205">SUM(E51:I51)</f>
        <v>117099.5</v>
      </c>
      <c r="K51" s="6"/>
    </row>
    <row r="52" spans="2:11" ht="15.75">
      <c r="B52" s="53"/>
      <c r="C52" s="50"/>
      <c r="D52" s="11" t="s">
        <v>29</v>
      </c>
      <c r="E52" s="8">
        <v>12236</v>
      </c>
      <c r="F52" s="8">
        <v>12132.3</v>
      </c>
      <c r="G52" s="8">
        <v>13182.3</v>
      </c>
      <c r="H52" s="8">
        <v>12818</v>
      </c>
      <c r="I52" s="8">
        <v>6946.1</v>
      </c>
      <c r="J52" s="8">
        <f t="shared" si="5"/>
        <v>57314.7</v>
      </c>
      <c r="K52" s="6"/>
    </row>
    <row r="53" spans="2:11" ht="15.75">
      <c r="B53" s="53"/>
      <c r="C53" s="50"/>
      <c r="D53" s="11" t="s">
        <v>30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53"/>
      <c r="C54" s="50"/>
      <c r="D54" s="11" t="s">
        <v>31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53"/>
      <c r="C55" s="51"/>
      <c r="D55" s="12" t="s">
        <v>32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53" t="s">
        <v>36</v>
      </c>
      <c r="C56" s="49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946270.7999999997</v>
      </c>
      <c r="H56" s="8">
        <f>H57+H58+H59+H60+H61</f>
        <v>693109.2000000001</v>
      </c>
      <c r="I56" s="8">
        <f>I57+I58+I59+I60+I61</f>
        <v>712113.2</v>
      </c>
      <c r="J56" s="8">
        <f>SUM(J57:J61)</f>
        <v>3946967.000000001</v>
      </c>
      <c r="K56" s="6"/>
    </row>
    <row r="57" spans="2:11" ht="15.75">
      <c r="B57" s="53"/>
      <c r="C57" s="50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G63+G93+G99+G105+G123+G129+G135+G147</f>
        <v>114939.70000000001</v>
      </c>
      <c r="H57" s="8">
        <f aca="true" t="shared" si="6" ref="G57:I61">H63+H69+H75+H81+H87+H93+H99+H105+H111+H117</f>
        <v>44540.8</v>
      </c>
      <c r="I57" s="8">
        <f t="shared" si="6"/>
        <v>62580.799999999996</v>
      </c>
      <c r="J57" s="8">
        <f>J63+J93+J99+J105+J111+J117+J123+J129+J135</f>
        <v>419687.0999999999</v>
      </c>
      <c r="K57" s="6"/>
    </row>
    <row r="58" spans="2:11" ht="15.75">
      <c r="B58" s="53"/>
      <c r="C58" s="50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G76+G82+G88+G94+G100+G106+G124+G130+G136+G148</f>
        <v>796014.4999999998</v>
      </c>
      <c r="H58" s="8">
        <f t="shared" si="6"/>
        <v>614820.1</v>
      </c>
      <c r="I58" s="8">
        <f t="shared" si="6"/>
        <v>615812.8999999999</v>
      </c>
      <c r="J58" s="8">
        <f>J64+J76+J82+J88+J94+J100+J106+J112+J118+J124+J130+J136</f>
        <v>3380957.2000000007</v>
      </c>
      <c r="K58" s="6"/>
    </row>
    <row r="59" spans="2:11" ht="15.75">
      <c r="B59" s="53"/>
      <c r="C59" s="50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>G71+G149</f>
        <v>35316.6</v>
      </c>
      <c r="H59" s="8">
        <f t="shared" si="6"/>
        <v>33748.3</v>
      </c>
      <c r="I59" s="8">
        <f t="shared" si="6"/>
        <v>33719.5</v>
      </c>
      <c r="J59" s="8">
        <f t="shared" si="5"/>
        <v>146322.7</v>
      </c>
      <c r="K59" s="6"/>
    </row>
    <row r="60" spans="2:11" ht="15.75">
      <c r="B60" s="53"/>
      <c r="C60" s="50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53"/>
      <c r="C61" s="51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54" t="s">
        <v>37</v>
      </c>
      <c r="C62" s="39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113571.6</v>
      </c>
      <c r="H62" s="8">
        <f>H63</f>
        <v>43732.8</v>
      </c>
      <c r="I62" s="8">
        <f>I63+I64+I65+I66+I67</f>
        <v>61745.1</v>
      </c>
      <c r="J62" s="8">
        <f t="shared" si="5"/>
        <v>1061298.5</v>
      </c>
      <c r="K62" s="6"/>
    </row>
    <row r="63" spans="2:11" ht="15.75">
      <c r="B63" s="54"/>
      <c r="C63" s="39"/>
      <c r="D63" s="11" t="s">
        <v>28</v>
      </c>
      <c r="E63" s="8">
        <v>83574.7</v>
      </c>
      <c r="F63" s="8">
        <v>112764.3</v>
      </c>
      <c r="G63" s="8">
        <v>113571.6</v>
      </c>
      <c r="H63" s="8">
        <v>43732.8</v>
      </c>
      <c r="I63" s="8">
        <v>61745.1</v>
      </c>
      <c r="J63" s="8">
        <f t="shared" si="5"/>
        <v>415388.49999999994</v>
      </c>
      <c r="K63" s="6"/>
    </row>
    <row r="64" spans="2:11" ht="15.75">
      <c r="B64" s="54"/>
      <c r="C64" s="39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5"/>
        <v>635030.6</v>
      </c>
      <c r="K64" s="6"/>
    </row>
    <row r="65" spans="2:11" ht="15.75">
      <c r="B65" s="54"/>
      <c r="C65" s="39"/>
      <c r="D65" s="11" t="s">
        <v>30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54"/>
      <c r="C66" s="39"/>
      <c r="D66" s="11" t="s">
        <v>31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54"/>
      <c r="C67" s="39"/>
      <c r="D67" s="12" t="s">
        <v>32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55" t="s">
        <v>39</v>
      </c>
      <c r="C68" s="39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33406.1</v>
      </c>
      <c r="H68" s="8">
        <f>H69+H70+H71+H72+H73</f>
        <v>33748.3</v>
      </c>
      <c r="I68" s="8">
        <f>I69+I70+I71+I72+I73</f>
        <v>33719.5</v>
      </c>
      <c r="J68" s="8">
        <f t="shared" si="5"/>
        <v>133532.8</v>
      </c>
      <c r="K68" s="6"/>
    </row>
    <row r="69" spans="2:11" ht="15.75">
      <c r="B69" s="56"/>
      <c r="C69" s="39"/>
      <c r="D69" s="11" t="s">
        <v>28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56"/>
      <c r="C70" s="39"/>
      <c r="D70" s="11" t="s">
        <v>29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56"/>
      <c r="C71" s="39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5"/>
        <v>133532.8</v>
      </c>
      <c r="K71" s="6"/>
    </row>
    <row r="72" spans="2:11" ht="15.75">
      <c r="B72" s="56"/>
      <c r="C72" s="39"/>
      <c r="D72" s="11" t="s">
        <v>31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7"/>
      <c r="C73" s="39"/>
      <c r="D73" s="12" t="s">
        <v>32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58" t="s">
        <v>41</v>
      </c>
      <c r="C74" s="58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201694.9</v>
      </c>
      <c r="H74" s="8">
        <f>H75+H76+H77+H78+H79</f>
        <v>162654.3</v>
      </c>
      <c r="I74" s="8">
        <f>I75+I76+I77+I78+I79</f>
        <v>162654.3</v>
      </c>
      <c r="J74" s="8">
        <f t="shared" si="5"/>
        <v>712723.1000000001</v>
      </c>
      <c r="K74" s="6"/>
    </row>
    <row r="75" spans="2:11" ht="15.75">
      <c r="B75" s="59"/>
      <c r="C75" s="59"/>
      <c r="D75" s="11" t="s">
        <v>28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59"/>
      <c r="C76" s="59"/>
      <c r="D76" s="11" t="s">
        <v>29</v>
      </c>
      <c r="E76" s="8">
        <v>0</v>
      </c>
      <c r="F76" s="8">
        <v>185719.6</v>
      </c>
      <c r="G76" s="8">
        <v>201694.9</v>
      </c>
      <c r="H76" s="8">
        <v>162654.3</v>
      </c>
      <c r="I76" s="13">
        <v>162654.3</v>
      </c>
      <c r="J76" s="8">
        <f t="shared" si="5"/>
        <v>712723.1000000001</v>
      </c>
      <c r="K76" s="6"/>
    </row>
    <row r="77" spans="2:11" ht="15.75">
      <c r="B77" s="59"/>
      <c r="C77" s="59"/>
      <c r="D77" s="11" t="s">
        <v>30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59"/>
      <c r="C78" s="59"/>
      <c r="D78" s="11" t="s">
        <v>31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36" customHeight="1">
      <c r="B79" s="60"/>
      <c r="C79" s="60"/>
      <c r="D79" s="12" t="s">
        <v>32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54" t="s">
        <v>42</v>
      </c>
      <c r="C80" s="39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575466.2</v>
      </c>
      <c r="H80" s="8">
        <f>H81+H82+H83+H84+H85</f>
        <v>441450.7</v>
      </c>
      <c r="I80" s="8">
        <f>I81+I82+I83+I84+I85</f>
        <v>441450.7</v>
      </c>
      <c r="J80" s="8">
        <f>SUM(J81:J82)</f>
        <v>1973709.9</v>
      </c>
      <c r="K80" s="6"/>
    </row>
    <row r="81" spans="2:11" ht="15.75">
      <c r="B81" s="54"/>
      <c r="C81" s="39"/>
      <c r="D81" s="11" t="s">
        <v>28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54"/>
      <c r="C82" s="39"/>
      <c r="D82" s="11" t="s">
        <v>29</v>
      </c>
      <c r="E82" s="8">
        <v>0</v>
      </c>
      <c r="F82" s="8">
        <v>515342.3</v>
      </c>
      <c r="G82" s="8">
        <v>575466.2</v>
      </c>
      <c r="H82" s="8">
        <v>441450.7</v>
      </c>
      <c r="I82" s="13">
        <v>441450.7</v>
      </c>
      <c r="J82" s="8">
        <f>SUM(E82:I82)</f>
        <v>1973709.9</v>
      </c>
      <c r="K82" s="6"/>
    </row>
    <row r="83" spans="2:11" ht="15.75">
      <c r="B83" s="54"/>
      <c r="C83" s="39"/>
      <c r="D83" s="11" t="s">
        <v>30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54"/>
      <c r="C84" s="39"/>
      <c r="D84" s="11" t="s">
        <v>31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48.75" customHeight="1">
      <c r="B85" s="54"/>
      <c r="C85" s="39"/>
      <c r="D85" s="12" t="s">
        <v>32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54" t="s">
        <v>44</v>
      </c>
      <c r="C86" s="39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5"/>
        <v>2377.2000000000003</v>
      </c>
      <c r="K86" s="6"/>
    </row>
    <row r="87" spans="2:11" ht="15.75">
      <c r="B87" s="54"/>
      <c r="C87" s="39"/>
      <c r="D87" s="11" t="s">
        <v>28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54"/>
      <c r="C88" s="39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5"/>
        <v>2377.2000000000003</v>
      </c>
      <c r="K88" s="6"/>
    </row>
    <row r="89" spans="2:11" ht="15.75">
      <c r="B89" s="54"/>
      <c r="C89" s="39"/>
      <c r="D89" s="11" t="s">
        <v>30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54"/>
      <c r="C90" s="39"/>
      <c r="D90" s="11" t="s">
        <v>31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54"/>
      <c r="C91" s="39"/>
      <c r="D91" s="12" t="s">
        <v>32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55" t="s">
        <v>45</v>
      </c>
      <c r="C92" s="39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5"/>
        <v>7863.2</v>
      </c>
      <c r="K92" s="6"/>
    </row>
    <row r="93" spans="2:11" ht="15.75">
      <c r="B93" s="61"/>
      <c r="C93" s="39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5"/>
        <v>594.2</v>
      </c>
      <c r="K93" s="6"/>
    </row>
    <row r="94" spans="2:11" ht="15.75">
      <c r="B94" s="61"/>
      <c r="C94" s="39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5"/>
        <v>7269</v>
      </c>
      <c r="K94" s="6"/>
    </row>
    <row r="95" spans="2:11" ht="15.75">
      <c r="B95" s="61"/>
      <c r="C95" s="39"/>
      <c r="D95" s="11" t="s">
        <v>30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61"/>
      <c r="C96" s="39"/>
      <c r="D96" s="11" t="s">
        <v>31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62"/>
      <c r="C97" s="39"/>
      <c r="D97" s="12" t="s">
        <v>32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55" t="s">
        <v>46</v>
      </c>
      <c r="C98" s="39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5"/>
        <v>9554.7</v>
      </c>
      <c r="K98" s="6"/>
    </row>
    <row r="99" spans="2:11" ht="15.75">
      <c r="B99" s="61"/>
      <c r="C99" s="39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5"/>
        <v>630.6</v>
      </c>
      <c r="K99" s="6"/>
    </row>
    <row r="100" spans="2:11" ht="15.75">
      <c r="B100" s="61"/>
      <c r="C100" s="39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5"/>
        <v>8924.1</v>
      </c>
      <c r="K100" s="6"/>
    </row>
    <row r="101" spans="2:11" ht="15.75">
      <c r="B101" s="61"/>
      <c r="C101" s="39"/>
      <c r="D101" s="11" t="s">
        <v>30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61"/>
      <c r="C102" s="39"/>
      <c r="D102" s="11" t="s">
        <v>31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62"/>
      <c r="C103" s="39"/>
      <c r="D103" s="12" t="s">
        <v>32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55" t="s">
        <v>47</v>
      </c>
      <c r="C104" s="39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5"/>
        <v>28125.300000000003</v>
      </c>
      <c r="K104" s="6"/>
    </row>
    <row r="105" spans="2:11" ht="15.75">
      <c r="B105" s="61"/>
      <c r="C105" s="39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5"/>
        <v>1962.6000000000001</v>
      </c>
      <c r="K105" s="6"/>
    </row>
    <row r="106" spans="2:11" ht="15.75">
      <c r="B106" s="61"/>
      <c r="C106" s="39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5"/>
        <v>26162.7</v>
      </c>
      <c r="K106" s="6"/>
    </row>
    <row r="107" spans="2:11" ht="15.75">
      <c r="B107" s="61"/>
      <c r="C107" s="39"/>
      <c r="D107" s="11" t="s">
        <v>30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61"/>
      <c r="C108" s="39"/>
      <c r="D108" s="11" t="s">
        <v>31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62"/>
      <c r="C109" s="39"/>
      <c r="D109" s="12" t="s">
        <v>32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55" t="s">
        <v>48</v>
      </c>
      <c r="C110" s="39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5"/>
        <v>778.4</v>
      </c>
      <c r="K110" s="6"/>
    </row>
    <row r="111" spans="2:11" ht="15.75">
      <c r="B111" s="61"/>
      <c r="C111" s="39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5"/>
        <v>54.5</v>
      </c>
      <c r="K111" s="6"/>
    </row>
    <row r="112" spans="2:11" ht="15.75">
      <c r="B112" s="61"/>
      <c r="C112" s="39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5"/>
        <v>723.9</v>
      </c>
      <c r="K112" s="6"/>
    </row>
    <row r="113" spans="2:11" ht="15.75">
      <c r="B113" s="61"/>
      <c r="C113" s="39"/>
      <c r="D113" s="11" t="s">
        <v>30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61"/>
      <c r="C114" s="39"/>
      <c r="D114" s="11" t="s">
        <v>31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62"/>
      <c r="C115" s="39"/>
      <c r="D115" s="12" t="s">
        <v>32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55" t="s">
        <v>49</v>
      </c>
      <c r="C116" s="39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5"/>
        <v>4245.2</v>
      </c>
      <c r="K116" s="6"/>
    </row>
    <row r="117" spans="2:11" ht="15.75">
      <c r="B117" s="61"/>
      <c r="C117" s="39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5"/>
        <v>297.2</v>
      </c>
      <c r="K117" s="6"/>
    </row>
    <row r="118" spans="2:11" ht="15.75">
      <c r="B118" s="61"/>
      <c r="C118" s="39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61"/>
      <c r="C119" s="39"/>
      <c r="D119" s="11" t="s">
        <v>30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61"/>
      <c r="C120" s="39"/>
      <c r="D120" s="11" t="s">
        <v>31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62"/>
      <c r="C121" s="39"/>
      <c r="D121" s="12" t="s">
        <v>32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66" t="s">
        <v>78</v>
      </c>
      <c r="C122" s="39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67"/>
      <c r="C123" s="39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67"/>
      <c r="C124" s="39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67"/>
      <c r="C125" s="39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67"/>
      <c r="C126" s="39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68"/>
      <c r="C127" s="39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98" t="s">
        <v>80</v>
      </c>
      <c r="C128" s="39" t="s">
        <v>38</v>
      </c>
      <c r="D128" s="11" t="s">
        <v>27</v>
      </c>
      <c r="E128" s="8"/>
      <c r="F128" s="8">
        <f>SUM(F129:F130)</f>
        <v>989</v>
      </c>
      <c r="G128" s="8">
        <f>G129+G130</f>
        <v>377.3</v>
      </c>
      <c r="H128" s="8"/>
      <c r="I128" s="8"/>
      <c r="J128" s="8">
        <f>SUM(F128:I128)</f>
        <v>1366.3</v>
      </c>
      <c r="K128" s="6"/>
    </row>
    <row r="129" spans="2:11" ht="15.75">
      <c r="B129" s="99"/>
      <c r="C129" s="39"/>
      <c r="D129" s="11" t="s">
        <v>28</v>
      </c>
      <c r="E129" s="8"/>
      <c r="F129" s="8">
        <v>70</v>
      </c>
      <c r="G129" s="8">
        <v>27.2</v>
      </c>
      <c r="H129" s="8"/>
      <c r="I129" s="8"/>
      <c r="J129" s="8">
        <f>SUM(F129:I129)</f>
        <v>97.2</v>
      </c>
      <c r="K129" s="6"/>
    </row>
    <row r="130" spans="2:11" ht="15.75">
      <c r="B130" s="99"/>
      <c r="C130" s="39"/>
      <c r="D130" s="11" t="s">
        <v>29</v>
      </c>
      <c r="E130" s="8"/>
      <c r="F130" s="8">
        <v>919</v>
      </c>
      <c r="G130" s="8">
        <v>350.1</v>
      </c>
      <c r="H130" s="8"/>
      <c r="I130" s="8"/>
      <c r="J130" s="8">
        <f>SUM(F130:I130)</f>
        <v>1269.1</v>
      </c>
      <c r="K130" s="6"/>
    </row>
    <row r="131" spans="2:11" ht="15.75">
      <c r="B131" s="99"/>
      <c r="C131" s="39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99"/>
      <c r="C132" s="39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100"/>
      <c r="C133" s="39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36" t="s">
        <v>111</v>
      </c>
      <c r="C134" s="39" t="s">
        <v>38</v>
      </c>
      <c r="D134" s="11" t="s">
        <v>27</v>
      </c>
      <c r="E134" s="8"/>
      <c r="F134" s="8"/>
      <c r="G134" s="8">
        <f>SUM(G135:G138)</f>
        <v>3800</v>
      </c>
      <c r="H134" s="8"/>
      <c r="I134" s="8"/>
      <c r="J134" s="8">
        <f>SUM(G134:I134)</f>
        <v>3800</v>
      </c>
      <c r="K134" s="6"/>
    </row>
    <row r="135" spans="2:11" ht="15.75" customHeight="1">
      <c r="B135" s="37"/>
      <c r="C135" s="39"/>
      <c r="D135" s="11" t="s">
        <v>28</v>
      </c>
      <c r="E135" s="8"/>
      <c r="F135" s="8"/>
      <c r="G135" s="8">
        <v>265.8</v>
      </c>
      <c r="H135" s="8"/>
      <c r="I135" s="8"/>
      <c r="J135" s="8">
        <f>SUM(G135:I135)</f>
        <v>265.8</v>
      </c>
      <c r="K135" s="6"/>
    </row>
    <row r="136" spans="2:11" ht="15.75" customHeight="1">
      <c r="B136" s="37"/>
      <c r="C136" s="39"/>
      <c r="D136" s="11" t="s">
        <v>29</v>
      </c>
      <c r="E136" s="8"/>
      <c r="F136" s="8"/>
      <c r="G136" s="8">
        <v>3534.2</v>
      </c>
      <c r="H136" s="8"/>
      <c r="I136" s="8"/>
      <c r="J136" s="8">
        <f>SUM(G136:I136)</f>
        <v>3534.2</v>
      </c>
      <c r="K136" s="6"/>
    </row>
    <row r="137" spans="2:11" ht="15.75" customHeight="1">
      <c r="B137" s="37"/>
      <c r="C137" s="39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37"/>
      <c r="C138" s="39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0.25" customHeight="1">
      <c r="B139" s="38"/>
      <c r="C139" s="39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109" t="s">
        <v>113</v>
      </c>
      <c r="C140" s="105" t="s">
        <v>6</v>
      </c>
      <c r="D140" s="11" t="s">
        <v>27</v>
      </c>
      <c r="E140" s="8">
        <f>E146</f>
        <v>0</v>
      </c>
      <c r="F140" s="8">
        <f>F146</f>
        <v>0</v>
      </c>
      <c r="G140" s="8">
        <f>G146</f>
        <v>1990.1</v>
      </c>
      <c r="H140" s="8">
        <f>H146</f>
        <v>0</v>
      </c>
      <c r="I140" s="8">
        <f>I146</f>
        <v>0</v>
      </c>
      <c r="J140" s="8">
        <f>J146</f>
        <v>1990.1</v>
      </c>
      <c r="K140" s="6"/>
    </row>
    <row r="141" spans="2:11" ht="15.75">
      <c r="B141" s="110"/>
      <c r="C141" s="106"/>
      <c r="D141" s="11" t="s">
        <v>28</v>
      </c>
      <c r="E141" s="8"/>
      <c r="F141" s="8"/>
      <c r="G141" s="8">
        <f>G147</f>
        <v>0</v>
      </c>
      <c r="H141" s="8"/>
      <c r="I141" s="8"/>
      <c r="J141" s="8">
        <f>E141+F141+G141+H141+I141</f>
        <v>0</v>
      </c>
      <c r="K141" s="6"/>
    </row>
    <row r="142" spans="2:11" ht="15.75">
      <c r="B142" s="110"/>
      <c r="C142" s="106"/>
      <c r="D142" s="11" t="s">
        <v>29</v>
      </c>
      <c r="E142" s="8"/>
      <c r="F142" s="8"/>
      <c r="G142" s="8">
        <f>G148</f>
        <v>79.6</v>
      </c>
      <c r="H142" s="8"/>
      <c r="I142" s="8"/>
      <c r="J142" s="8">
        <f>E142+F142+G142+H142+I142</f>
        <v>79.6</v>
      </c>
      <c r="K142" s="6"/>
    </row>
    <row r="143" spans="2:11" ht="15.75">
      <c r="B143" s="110"/>
      <c r="C143" s="106"/>
      <c r="D143" s="11" t="s">
        <v>30</v>
      </c>
      <c r="E143" s="8"/>
      <c r="F143" s="8"/>
      <c r="G143" s="8">
        <f>G149</f>
        <v>1910.5</v>
      </c>
      <c r="H143" s="8"/>
      <c r="I143" s="8"/>
      <c r="J143" s="8">
        <f>E143+F143+G143+H143+I143</f>
        <v>1910.5</v>
      </c>
      <c r="K143" s="6"/>
    </row>
    <row r="144" spans="2:11" ht="15.75">
      <c r="B144" s="110"/>
      <c r="C144" s="106"/>
      <c r="D144" s="11" t="s">
        <v>31</v>
      </c>
      <c r="E144" s="8"/>
      <c r="F144" s="8"/>
      <c r="G144" s="8"/>
      <c r="H144" s="8"/>
      <c r="I144" s="8"/>
      <c r="J144" s="8">
        <f>E144+F144+G144+H144+I144</f>
        <v>0</v>
      </c>
      <c r="K144" s="6"/>
    </row>
    <row r="145" spans="2:11" ht="15.75">
      <c r="B145" s="111"/>
      <c r="C145" s="107"/>
      <c r="D145" s="12" t="s">
        <v>32</v>
      </c>
      <c r="E145" s="8"/>
      <c r="F145" s="8"/>
      <c r="G145" s="8"/>
      <c r="H145" s="8"/>
      <c r="I145" s="8"/>
      <c r="J145" s="8">
        <f>E145+F145+G145+H145+I145</f>
        <v>0</v>
      </c>
      <c r="K145" s="6"/>
    </row>
    <row r="146" spans="2:11" ht="15.75">
      <c r="B146" s="109" t="s">
        <v>112</v>
      </c>
      <c r="C146" s="108" t="s">
        <v>52</v>
      </c>
      <c r="D146" s="14" t="s">
        <v>27</v>
      </c>
      <c r="E146" s="8"/>
      <c r="F146" s="8"/>
      <c r="G146" s="8">
        <f>SUM(G147:G149)</f>
        <v>1990.1</v>
      </c>
      <c r="H146" s="8"/>
      <c r="I146" s="8"/>
      <c r="J146" s="8">
        <f>E146+F146+G146+H146+I146</f>
        <v>1990.1</v>
      </c>
      <c r="K146" s="6"/>
    </row>
    <row r="147" spans="2:11" ht="15.75">
      <c r="B147" s="110"/>
      <c r="C147" s="108"/>
      <c r="D147" s="14" t="s">
        <v>28</v>
      </c>
      <c r="E147" s="8"/>
      <c r="F147" s="8"/>
      <c r="G147" s="8">
        <v>0</v>
      </c>
      <c r="H147" s="8"/>
      <c r="I147" s="8"/>
      <c r="J147" s="8">
        <f>E147+F147+G147+H147+I147</f>
        <v>0</v>
      </c>
      <c r="K147" s="6"/>
    </row>
    <row r="148" spans="2:11" ht="15.75">
      <c r="B148" s="110"/>
      <c r="C148" s="108"/>
      <c r="D148" s="14" t="s">
        <v>29</v>
      </c>
      <c r="E148" s="8"/>
      <c r="F148" s="8"/>
      <c r="G148" s="8">
        <v>79.6</v>
      </c>
      <c r="H148" s="8"/>
      <c r="I148" s="8"/>
      <c r="J148" s="8">
        <f>E148+F148+G148+H148+I148</f>
        <v>79.6</v>
      </c>
      <c r="K148" s="6"/>
    </row>
    <row r="149" spans="2:11" ht="15.75">
      <c r="B149" s="110"/>
      <c r="C149" s="108"/>
      <c r="D149" s="14" t="s">
        <v>30</v>
      </c>
      <c r="E149" s="8"/>
      <c r="F149" s="8"/>
      <c r="G149" s="8">
        <v>1910.5</v>
      </c>
      <c r="H149" s="8"/>
      <c r="I149" s="8"/>
      <c r="J149" s="8">
        <f>E149+F149+G149+H149+I149</f>
        <v>1910.5</v>
      </c>
      <c r="K149" s="6"/>
    </row>
    <row r="150" spans="2:11" ht="15.75">
      <c r="B150" s="110"/>
      <c r="C150" s="108"/>
      <c r="D150" s="14" t="s">
        <v>31</v>
      </c>
      <c r="E150" s="8"/>
      <c r="F150" s="8"/>
      <c r="G150" s="8"/>
      <c r="H150" s="8"/>
      <c r="I150" s="8"/>
      <c r="J150" s="8">
        <f>E150+F150+G150+H150+I150</f>
        <v>0</v>
      </c>
      <c r="K150" s="6"/>
    </row>
    <row r="151" spans="2:11" ht="39" customHeight="1">
      <c r="B151" s="111"/>
      <c r="C151" s="108"/>
      <c r="D151" s="15" t="s">
        <v>32</v>
      </c>
      <c r="E151" s="8"/>
      <c r="F151" s="8"/>
      <c r="G151" s="8"/>
      <c r="H151" s="8"/>
      <c r="I151" s="8"/>
      <c r="J151" s="8"/>
      <c r="K151" s="6"/>
    </row>
    <row r="152" spans="2:11" ht="15.75">
      <c r="B152" s="63" t="s">
        <v>50</v>
      </c>
      <c r="C152" s="63" t="s">
        <v>6</v>
      </c>
      <c r="D152" s="11" t="s">
        <v>27</v>
      </c>
      <c r="E152" s="8">
        <f>E153+E154+E155+E156+E157</f>
        <v>8286.1</v>
      </c>
      <c r="F152" s="8">
        <f>F153+F154+F155+F156+F157</f>
        <v>19067.9</v>
      </c>
      <c r="G152" s="8">
        <f>G153+G154+G155+G156+G157</f>
        <v>18679.9</v>
      </c>
      <c r="H152" s="8">
        <f>H153+H154+H155+H156+H157</f>
        <v>21011.1</v>
      </c>
      <c r="I152" s="8">
        <f>I153+I154+I155+I156+I157</f>
        <v>21011.1</v>
      </c>
      <c r="J152" s="8">
        <f t="shared" si="5"/>
        <v>88056.1</v>
      </c>
      <c r="K152" s="6"/>
    </row>
    <row r="153" spans="2:11" ht="15.75">
      <c r="B153" s="64"/>
      <c r="C153" s="64"/>
      <c r="D153" s="11" t="s">
        <v>28</v>
      </c>
      <c r="E153" s="8">
        <v>580.1</v>
      </c>
      <c r="F153" s="8">
        <v>1334.8</v>
      </c>
      <c r="G153" s="8">
        <f aca="true" t="shared" si="7" ref="G153:I155">G159+G165</f>
        <v>1315</v>
      </c>
      <c r="H153" s="8">
        <f t="shared" si="7"/>
        <v>2020.7</v>
      </c>
      <c r="I153" s="8">
        <f t="shared" si="7"/>
        <v>1479.3</v>
      </c>
      <c r="J153" s="8">
        <f t="shared" si="5"/>
        <v>6729.900000000001</v>
      </c>
      <c r="K153" s="6"/>
    </row>
    <row r="154" spans="2:11" ht="15.75">
      <c r="B154" s="64"/>
      <c r="C154" s="64"/>
      <c r="D154" s="11" t="s">
        <v>29</v>
      </c>
      <c r="E154" s="8">
        <v>1618.3</v>
      </c>
      <c r="F154" s="8">
        <v>3809</v>
      </c>
      <c r="G154" s="8">
        <f t="shared" si="7"/>
        <v>4341.3</v>
      </c>
      <c r="H154" s="8">
        <f t="shared" si="7"/>
        <v>4747.5</v>
      </c>
      <c r="I154" s="8">
        <f t="shared" si="7"/>
        <v>4882.9</v>
      </c>
      <c r="J154" s="8">
        <f t="shared" si="5"/>
        <v>19399</v>
      </c>
      <c r="K154" s="6"/>
    </row>
    <row r="155" spans="2:11" ht="15.75">
      <c r="B155" s="64"/>
      <c r="C155" s="64"/>
      <c r="D155" s="11" t="s">
        <v>30</v>
      </c>
      <c r="E155" s="8">
        <v>6087.7</v>
      </c>
      <c r="F155" s="8">
        <f>F161+F167</f>
        <v>13924.1</v>
      </c>
      <c r="G155" s="8">
        <f t="shared" si="7"/>
        <v>13023.6</v>
      </c>
      <c r="H155" s="8">
        <f t="shared" si="7"/>
        <v>14242.9</v>
      </c>
      <c r="I155" s="8">
        <f t="shared" si="7"/>
        <v>14648.9</v>
      </c>
      <c r="J155" s="8">
        <f t="shared" si="5"/>
        <v>61927.200000000004</v>
      </c>
      <c r="K155" s="6"/>
    </row>
    <row r="156" spans="2:11" ht="15.75">
      <c r="B156" s="64"/>
      <c r="C156" s="64"/>
      <c r="D156" s="11" t="s">
        <v>31</v>
      </c>
      <c r="E156" s="8"/>
      <c r="F156" s="8"/>
      <c r="G156" s="8"/>
      <c r="H156" s="8"/>
      <c r="I156" s="8"/>
      <c r="J156" s="8">
        <f t="shared" si="5"/>
        <v>0</v>
      </c>
      <c r="K156" s="6"/>
    </row>
    <row r="157" spans="2:11" ht="17.25" customHeight="1">
      <c r="B157" s="65"/>
      <c r="C157" s="65"/>
      <c r="D157" s="12" t="s">
        <v>32</v>
      </c>
      <c r="E157" s="8"/>
      <c r="F157" s="8"/>
      <c r="G157" s="8"/>
      <c r="H157" s="8"/>
      <c r="I157" s="8"/>
      <c r="J157" s="8">
        <f t="shared" si="5"/>
        <v>0</v>
      </c>
      <c r="K157" s="6"/>
    </row>
    <row r="158" spans="2:11" ht="15.75">
      <c r="B158" s="101" t="s">
        <v>51</v>
      </c>
      <c r="C158" s="39" t="s">
        <v>52</v>
      </c>
      <c r="D158" s="14" t="s">
        <v>27</v>
      </c>
      <c r="E158" s="8">
        <f>E159+E160+E161+E162+E163</f>
        <v>8286.1</v>
      </c>
      <c r="F158" s="8">
        <f>F159+F160+F161+F162+F163</f>
        <v>18952.1</v>
      </c>
      <c r="G158" s="8">
        <f>G159+G160+G161+G162+G163</f>
        <v>18679.9</v>
      </c>
      <c r="H158" s="8">
        <f>H159+H160+H161+H162+H163</f>
        <v>21011.1</v>
      </c>
      <c r="I158" s="8">
        <f>I159+I160+I161+I162+I163</f>
        <v>21011.1</v>
      </c>
      <c r="J158" s="8">
        <f t="shared" si="5"/>
        <v>87940.29999999999</v>
      </c>
      <c r="K158" s="6"/>
    </row>
    <row r="159" spans="2:11" ht="15.75">
      <c r="B159" s="101"/>
      <c r="C159" s="39"/>
      <c r="D159" s="14" t="s">
        <v>28</v>
      </c>
      <c r="E159" s="8">
        <v>580.1</v>
      </c>
      <c r="F159" s="8">
        <v>1326.7</v>
      </c>
      <c r="G159" s="8">
        <v>1315</v>
      </c>
      <c r="H159" s="8">
        <v>2020.7</v>
      </c>
      <c r="I159" s="8">
        <v>1479.3</v>
      </c>
      <c r="J159" s="8">
        <f t="shared" si="5"/>
        <v>6721.8</v>
      </c>
      <c r="K159" s="6"/>
    </row>
    <row r="160" spans="2:11" ht="15.75">
      <c r="B160" s="101"/>
      <c r="C160" s="39"/>
      <c r="D160" s="14" t="s">
        <v>29</v>
      </c>
      <c r="E160" s="8">
        <v>1618.3</v>
      </c>
      <c r="F160" s="8">
        <v>3701.3</v>
      </c>
      <c r="G160" s="8">
        <v>4341.3</v>
      </c>
      <c r="H160" s="8">
        <v>4747.5</v>
      </c>
      <c r="I160" s="8">
        <v>4882.9</v>
      </c>
      <c r="J160" s="8">
        <f t="shared" si="5"/>
        <v>19291.300000000003</v>
      </c>
      <c r="K160" s="6"/>
    </row>
    <row r="161" spans="2:11" ht="15.75">
      <c r="B161" s="101"/>
      <c r="C161" s="39"/>
      <c r="D161" s="14" t="s">
        <v>30</v>
      </c>
      <c r="E161" s="8">
        <v>6087.7</v>
      </c>
      <c r="F161" s="8">
        <v>13924.1</v>
      </c>
      <c r="G161" s="8">
        <v>13023.6</v>
      </c>
      <c r="H161" s="8">
        <v>14242.9</v>
      </c>
      <c r="I161" s="8">
        <v>14648.9</v>
      </c>
      <c r="J161" s="8">
        <f t="shared" si="5"/>
        <v>61927.200000000004</v>
      </c>
      <c r="K161" s="6"/>
    </row>
    <row r="162" spans="2:11" ht="15.75">
      <c r="B162" s="101"/>
      <c r="C162" s="39"/>
      <c r="D162" s="14" t="s">
        <v>31</v>
      </c>
      <c r="E162" s="8"/>
      <c r="F162" s="8"/>
      <c r="G162" s="8"/>
      <c r="H162" s="8"/>
      <c r="I162" s="8"/>
      <c r="J162" s="8">
        <f t="shared" si="5"/>
        <v>0</v>
      </c>
      <c r="K162" s="6"/>
    </row>
    <row r="163" spans="2:11" ht="21" customHeight="1">
      <c r="B163" s="101"/>
      <c r="C163" s="39"/>
      <c r="D163" s="15" t="s">
        <v>32</v>
      </c>
      <c r="E163" s="8"/>
      <c r="F163" s="8"/>
      <c r="G163" s="8"/>
      <c r="H163" s="8"/>
      <c r="I163" s="8"/>
      <c r="J163" s="8">
        <f t="shared" si="5"/>
        <v>0</v>
      </c>
      <c r="K163" s="6"/>
    </row>
    <row r="164" spans="2:11" ht="15.75">
      <c r="B164" s="102" t="s">
        <v>53</v>
      </c>
      <c r="C164" s="39" t="s">
        <v>52</v>
      </c>
      <c r="D164" s="14" t="s">
        <v>27</v>
      </c>
      <c r="E164" s="8">
        <f>E165+E166+E167+E168+E169</f>
        <v>0</v>
      </c>
      <c r="F164" s="8">
        <f>F165+F166+F167+F168+F169</f>
        <v>115.8</v>
      </c>
      <c r="G164" s="8">
        <f>G165+G166+G167+G168+G169</f>
        <v>0</v>
      </c>
      <c r="H164" s="8">
        <f>H165+H166+H167+H168+H169</f>
        <v>0</v>
      </c>
      <c r="I164" s="8">
        <f>I165+I166+I167+I168+I169</f>
        <v>0</v>
      </c>
      <c r="J164" s="8">
        <f t="shared" si="5"/>
        <v>115.8</v>
      </c>
      <c r="K164" s="6"/>
    </row>
    <row r="165" spans="2:11" ht="15.75">
      <c r="B165" s="103"/>
      <c r="C165" s="39"/>
      <c r="D165" s="14" t="s">
        <v>28</v>
      </c>
      <c r="E165" s="8"/>
      <c r="F165" s="8">
        <v>8.1</v>
      </c>
      <c r="G165" s="8"/>
      <c r="H165" s="8"/>
      <c r="I165" s="8"/>
      <c r="J165" s="8">
        <f t="shared" si="5"/>
        <v>8.1</v>
      </c>
      <c r="K165" s="6"/>
    </row>
    <row r="166" spans="2:11" ht="15.75">
      <c r="B166" s="103"/>
      <c r="C166" s="39"/>
      <c r="D166" s="14" t="s">
        <v>29</v>
      </c>
      <c r="E166" s="8"/>
      <c r="F166" s="8">
        <v>107.7</v>
      </c>
      <c r="G166" s="8"/>
      <c r="H166" s="8"/>
      <c r="I166" s="8"/>
      <c r="J166" s="8">
        <f t="shared" si="5"/>
        <v>107.7</v>
      </c>
      <c r="K166" s="6"/>
    </row>
    <row r="167" spans="2:11" ht="15.75">
      <c r="B167" s="103"/>
      <c r="C167" s="39"/>
      <c r="D167" s="14" t="s">
        <v>30</v>
      </c>
      <c r="E167" s="8"/>
      <c r="F167" s="8"/>
      <c r="G167" s="8"/>
      <c r="H167" s="8"/>
      <c r="I167" s="8"/>
      <c r="J167" s="8">
        <f t="shared" si="5"/>
        <v>0</v>
      </c>
      <c r="K167" s="6"/>
    </row>
    <row r="168" spans="2:11" ht="15.75">
      <c r="B168" s="103"/>
      <c r="C168" s="39"/>
      <c r="D168" s="14" t="s">
        <v>31</v>
      </c>
      <c r="E168" s="8"/>
      <c r="F168" s="8"/>
      <c r="G168" s="8"/>
      <c r="H168" s="8"/>
      <c r="I168" s="8"/>
      <c r="J168" s="8">
        <f t="shared" si="5"/>
        <v>0</v>
      </c>
      <c r="K168" s="6"/>
    </row>
    <row r="169" spans="2:11" ht="54" customHeight="1">
      <c r="B169" s="104"/>
      <c r="C169" s="39"/>
      <c r="D169" s="15" t="s">
        <v>32</v>
      </c>
      <c r="E169" s="8"/>
      <c r="F169" s="8"/>
      <c r="G169" s="8"/>
      <c r="H169" s="8"/>
      <c r="I169" s="8"/>
      <c r="J169" s="8">
        <f t="shared" si="5"/>
        <v>0</v>
      </c>
      <c r="K169" s="6"/>
    </row>
    <row r="170" spans="2:11" ht="15.75">
      <c r="B170" s="63" t="s">
        <v>55</v>
      </c>
      <c r="C170" s="49" t="s">
        <v>6</v>
      </c>
      <c r="D170" s="11" t="s">
        <v>27</v>
      </c>
      <c r="E170" s="8"/>
      <c r="F170" s="8">
        <f>F172</f>
        <v>11226.1</v>
      </c>
      <c r="G170" s="8">
        <f>G172</f>
        <v>11914.6</v>
      </c>
      <c r="H170" s="8">
        <f>H172</f>
        <v>15103.3</v>
      </c>
      <c r="I170" s="8">
        <f>I172+I171</f>
        <v>15103.3</v>
      </c>
      <c r="J170" s="8">
        <f>SUM(F170:I170)</f>
        <v>53347.3</v>
      </c>
      <c r="K170" s="6"/>
    </row>
    <row r="171" spans="2:11" ht="15.75">
      <c r="B171" s="64"/>
      <c r="C171" s="50"/>
      <c r="D171" s="11" t="s">
        <v>28</v>
      </c>
      <c r="E171" s="8"/>
      <c r="F171" s="8"/>
      <c r="G171" s="8"/>
      <c r="H171" s="8"/>
      <c r="I171" s="8"/>
      <c r="J171" s="8"/>
      <c r="K171" s="6"/>
    </row>
    <row r="172" spans="2:11" ht="15.75">
      <c r="B172" s="64"/>
      <c r="C172" s="50"/>
      <c r="D172" s="11" t="s">
        <v>29</v>
      </c>
      <c r="E172" s="8"/>
      <c r="F172" s="8">
        <v>11226.1</v>
      </c>
      <c r="G172" s="8">
        <v>11914.6</v>
      </c>
      <c r="H172" s="8">
        <v>15103.3</v>
      </c>
      <c r="I172" s="8">
        <v>15103.3</v>
      </c>
      <c r="J172" s="8">
        <f>SUM(F172:I172)</f>
        <v>53347.3</v>
      </c>
      <c r="K172" s="6"/>
    </row>
    <row r="173" spans="2:11" ht="15.75">
      <c r="B173" s="64"/>
      <c r="C173" s="50"/>
      <c r="D173" s="11" t="s">
        <v>30</v>
      </c>
      <c r="E173" s="8"/>
      <c r="F173" s="8"/>
      <c r="G173" s="8"/>
      <c r="H173" s="8"/>
      <c r="I173" s="8"/>
      <c r="J173" s="8"/>
      <c r="K173" s="6"/>
    </row>
    <row r="174" spans="2:11" ht="15.75">
      <c r="B174" s="64"/>
      <c r="C174" s="50"/>
      <c r="D174" s="11" t="s">
        <v>31</v>
      </c>
      <c r="E174" s="8"/>
      <c r="F174" s="8"/>
      <c r="G174" s="8"/>
      <c r="H174" s="8"/>
      <c r="I174" s="8"/>
      <c r="J174" s="8"/>
      <c r="K174" s="6"/>
    </row>
    <row r="175" spans="2:11" ht="15.75">
      <c r="B175" s="65"/>
      <c r="C175" s="51"/>
      <c r="D175" s="12" t="s">
        <v>32</v>
      </c>
      <c r="E175" s="8"/>
      <c r="F175" s="8"/>
      <c r="G175" s="8"/>
      <c r="H175" s="8"/>
      <c r="I175" s="8"/>
      <c r="J175" s="8"/>
      <c r="K175" s="6"/>
    </row>
    <row r="176" spans="2:11" ht="15.75">
      <c r="B176" s="55" t="s">
        <v>54</v>
      </c>
      <c r="C176" s="39" t="s">
        <v>52</v>
      </c>
      <c r="D176" s="11" t="s">
        <v>27</v>
      </c>
      <c r="E176" s="8"/>
      <c r="F176" s="8">
        <f>F178+F177</f>
        <v>11226.1</v>
      </c>
      <c r="G176" s="8">
        <f>G178+G177</f>
        <v>11914.6</v>
      </c>
      <c r="H176" s="8">
        <f>H177+H178</f>
        <v>15103.3</v>
      </c>
      <c r="I176" s="8">
        <f>I177+I178</f>
        <v>15103.3</v>
      </c>
      <c r="J176" s="8">
        <f>SUM(F176:I176)</f>
        <v>53347.3</v>
      </c>
      <c r="K176" s="6"/>
    </row>
    <row r="177" spans="2:11" ht="15.75">
      <c r="B177" s="56"/>
      <c r="C177" s="39"/>
      <c r="D177" s="11" t="s">
        <v>28</v>
      </c>
      <c r="E177" s="8"/>
      <c r="F177" s="8"/>
      <c r="G177" s="8"/>
      <c r="H177" s="8"/>
      <c r="I177" s="8"/>
      <c r="J177" s="8"/>
      <c r="K177" s="6"/>
    </row>
    <row r="178" spans="2:11" ht="15.75">
      <c r="B178" s="56"/>
      <c r="C178" s="39"/>
      <c r="D178" s="11" t="s">
        <v>29</v>
      </c>
      <c r="E178" s="8"/>
      <c r="F178" s="8">
        <v>11226.1</v>
      </c>
      <c r="G178" s="8">
        <v>11914.6</v>
      </c>
      <c r="H178" s="8">
        <v>15103.3</v>
      </c>
      <c r="I178" s="8">
        <v>15103.3</v>
      </c>
      <c r="J178" s="8">
        <f>SUM(F178:I178)</f>
        <v>53347.3</v>
      </c>
      <c r="K178" s="6"/>
    </row>
    <row r="179" spans="2:11" ht="15.75">
      <c r="B179" s="56"/>
      <c r="C179" s="39"/>
      <c r="D179" s="11" t="s">
        <v>30</v>
      </c>
      <c r="E179" s="8"/>
      <c r="F179" s="8"/>
      <c r="G179" s="8"/>
      <c r="H179" s="8"/>
      <c r="I179" s="8"/>
      <c r="J179" s="8"/>
      <c r="K179" s="6"/>
    </row>
    <row r="180" spans="2:11" ht="15.75">
      <c r="B180" s="56"/>
      <c r="C180" s="39"/>
      <c r="D180" s="11" t="s">
        <v>31</v>
      </c>
      <c r="E180" s="8"/>
      <c r="F180" s="8"/>
      <c r="G180" s="8"/>
      <c r="H180" s="8"/>
      <c r="I180" s="8"/>
      <c r="J180" s="8"/>
      <c r="K180" s="6"/>
    </row>
    <row r="181" spans="2:11" ht="15.75">
      <c r="B181" s="57"/>
      <c r="C181" s="39"/>
      <c r="D181" s="12" t="s">
        <v>32</v>
      </c>
      <c r="E181" s="8"/>
      <c r="F181" s="8"/>
      <c r="G181" s="8"/>
      <c r="H181" s="8"/>
      <c r="I181" s="8"/>
      <c r="J181" s="8"/>
      <c r="K181" s="6"/>
    </row>
    <row r="182" spans="2:11" ht="15.75">
      <c r="B182" s="63" t="s">
        <v>74</v>
      </c>
      <c r="C182" s="49" t="s">
        <v>6</v>
      </c>
      <c r="D182" s="11" t="s">
        <v>27</v>
      </c>
      <c r="E182" s="8">
        <f>E183+E184+E185+E186+E187</f>
        <v>11382.6</v>
      </c>
      <c r="F182" s="8">
        <v>0</v>
      </c>
      <c r="G182" s="8">
        <v>0</v>
      </c>
      <c r="H182" s="8">
        <v>0</v>
      </c>
      <c r="I182" s="8">
        <v>0</v>
      </c>
      <c r="J182" s="8">
        <f aca="true" t="shared" si="8" ref="J182:J193">E182+F182+G182+H182+I182</f>
        <v>11382.6</v>
      </c>
      <c r="K182" s="6"/>
    </row>
    <row r="183" spans="2:11" ht="15.75">
      <c r="B183" s="64"/>
      <c r="C183" s="50"/>
      <c r="D183" s="11" t="s">
        <v>28</v>
      </c>
      <c r="E183" s="8"/>
      <c r="F183" s="8"/>
      <c r="G183" s="8"/>
      <c r="H183" s="8"/>
      <c r="I183" s="8"/>
      <c r="J183" s="8">
        <f t="shared" si="8"/>
        <v>0</v>
      </c>
      <c r="K183" s="6"/>
    </row>
    <row r="184" spans="2:11" ht="15.75">
      <c r="B184" s="64"/>
      <c r="C184" s="50"/>
      <c r="D184" s="11" t="s">
        <v>29</v>
      </c>
      <c r="E184" s="8">
        <v>11382.6</v>
      </c>
      <c r="F184" s="8">
        <v>0</v>
      </c>
      <c r="G184" s="8">
        <v>0</v>
      </c>
      <c r="H184" s="8">
        <v>0</v>
      </c>
      <c r="I184" s="8">
        <v>0</v>
      </c>
      <c r="J184" s="8">
        <f t="shared" si="8"/>
        <v>11382.6</v>
      </c>
      <c r="K184" s="6"/>
    </row>
    <row r="185" spans="2:11" ht="15.75">
      <c r="B185" s="64"/>
      <c r="C185" s="50"/>
      <c r="D185" s="11" t="s">
        <v>30</v>
      </c>
      <c r="E185" s="8"/>
      <c r="F185" s="8"/>
      <c r="G185" s="8"/>
      <c r="H185" s="8"/>
      <c r="I185" s="8"/>
      <c r="J185" s="8">
        <f t="shared" si="8"/>
        <v>0</v>
      </c>
      <c r="K185" s="6"/>
    </row>
    <row r="186" spans="2:11" ht="15.75">
      <c r="B186" s="64"/>
      <c r="C186" s="50"/>
      <c r="D186" s="11" t="s">
        <v>31</v>
      </c>
      <c r="E186" s="8"/>
      <c r="F186" s="8"/>
      <c r="G186" s="8"/>
      <c r="H186" s="8"/>
      <c r="I186" s="8"/>
      <c r="J186" s="8">
        <f t="shared" si="8"/>
        <v>0</v>
      </c>
      <c r="K186" s="6"/>
    </row>
    <row r="187" spans="2:11" ht="15.75">
      <c r="B187" s="65"/>
      <c r="C187" s="51"/>
      <c r="D187" s="12" t="s">
        <v>32</v>
      </c>
      <c r="E187" s="8"/>
      <c r="F187" s="8"/>
      <c r="G187" s="8"/>
      <c r="H187" s="8"/>
      <c r="I187" s="8"/>
      <c r="J187" s="8">
        <f t="shared" si="8"/>
        <v>0</v>
      </c>
      <c r="K187" s="6"/>
    </row>
    <row r="188" spans="2:11" ht="15.75">
      <c r="B188" s="55" t="s">
        <v>75</v>
      </c>
      <c r="C188" s="39" t="s">
        <v>52</v>
      </c>
      <c r="D188" s="11" t="s">
        <v>27</v>
      </c>
      <c r="E188" s="8">
        <f>E189+E190+E191+E192+E193</f>
        <v>11382.6</v>
      </c>
      <c r="F188" s="8">
        <v>0</v>
      </c>
      <c r="G188" s="8">
        <v>0</v>
      </c>
      <c r="H188" s="8">
        <v>0</v>
      </c>
      <c r="I188" s="8">
        <v>0</v>
      </c>
      <c r="J188" s="8">
        <f t="shared" si="8"/>
        <v>11382.6</v>
      </c>
      <c r="K188" s="6"/>
    </row>
    <row r="189" spans="2:11" ht="15.75">
      <c r="B189" s="56"/>
      <c r="C189" s="39"/>
      <c r="D189" s="11" t="s">
        <v>28</v>
      </c>
      <c r="E189" s="8"/>
      <c r="F189" s="8"/>
      <c r="G189" s="8"/>
      <c r="H189" s="8"/>
      <c r="I189" s="8"/>
      <c r="J189" s="8">
        <f t="shared" si="8"/>
        <v>0</v>
      </c>
      <c r="K189" s="6"/>
    </row>
    <row r="190" spans="2:11" ht="15.75">
      <c r="B190" s="56"/>
      <c r="C190" s="39"/>
      <c r="D190" s="11" t="s">
        <v>29</v>
      </c>
      <c r="E190" s="8">
        <v>11382.6</v>
      </c>
      <c r="F190" s="8">
        <v>0</v>
      </c>
      <c r="G190" s="8">
        <v>0</v>
      </c>
      <c r="H190" s="8">
        <v>0</v>
      </c>
      <c r="I190" s="8">
        <v>0</v>
      </c>
      <c r="J190" s="8">
        <f t="shared" si="8"/>
        <v>11382.6</v>
      </c>
      <c r="K190" s="6"/>
    </row>
    <row r="191" spans="2:11" ht="15.75">
      <c r="B191" s="56"/>
      <c r="C191" s="39"/>
      <c r="D191" s="11" t="s">
        <v>30</v>
      </c>
      <c r="E191" s="8"/>
      <c r="F191" s="8"/>
      <c r="G191" s="8"/>
      <c r="H191" s="8"/>
      <c r="I191" s="8"/>
      <c r="J191" s="8">
        <f t="shared" si="8"/>
        <v>0</v>
      </c>
      <c r="K191" s="6"/>
    </row>
    <row r="192" spans="2:11" ht="15.75">
      <c r="B192" s="56"/>
      <c r="C192" s="39"/>
      <c r="D192" s="11" t="s">
        <v>31</v>
      </c>
      <c r="E192" s="8"/>
      <c r="F192" s="8"/>
      <c r="G192" s="8"/>
      <c r="H192" s="8"/>
      <c r="I192" s="8"/>
      <c r="J192" s="8">
        <f t="shared" si="8"/>
        <v>0</v>
      </c>
      <c r="K192" s="6"/>
    </row>
    <row r="193" spans="2:11" ht="15.75">
      <c r="B193" s="57"/>
      <c r="C193" s="39"/>
      <c r="D193" s="12" t="s">
        <v>32</v>
      </c>
      <c r="E193" s="8"/>
      <c r="F193" s="8"/>
      <c r="G193" s="8"/>
      <c r="H193" s="8"/>
      <c r="I193" s="8"/>
      <c r="J193" s="8">
        <f t="shared" si="8"/>
        <v>0</v>
      </c>
      <c r="K193" s="6"/>
    </row>
    <row r="194" spans="2:11" ht="15.75">
      <c r="B194" s="52" t="s">
        <v>56</v>
      </c>
      <c r="C194" s="45" t="s">
        <v>21</v>
      </c>
      <c r="D194" s="11" t="s">
        <v>27</v>
      </c>
      <c r="E194" s="5">
        <f>E200</f>
        <v>28408.1</v>
      </c>
      <c r="F194" s="5">
        <f>F195+F196+F197</f>
        <v>26642.699999999997</v>
      </c>
      <c r="G194" s="5">
        <f>G200</f>
        <v>96521.9</v>
      </c>
      <c r="H194" s="5">
        <f>SUM(H195:H197)</f>
        <v>152614.3</v>
      </c>
      <c r="I194" s="5">
        <f>I200</f>
        <v>98951.9</v>
      </c>
      <c r="J194" s="5">
        <f>J195+J196+J197</f>
        <v>403138.89999999997</v>
      </c>
      <c r="K194" s="6"/>
    </row>
    <row r="195" spans="2:11" ht="15.75">
      <c r="B195" s="52"/>
      <c r="C195" s="45"/>
      <c r="D195" s="11" t="s">
        <v>28</v>
      </c>
      <c r="E195" s="16">
        <f>E206+E213+E279+E291+E309+E327+E351+E369+E375+E381+E387+E393+E273</f>
        <v>15729.6</v>
      </c>
      <c r="F195" s="16">
        <f>F207+F213+F273+F279+F291+F309+F327+F351+F369+F375+F381+F387+F393</f>
        <v>8929.300000000001</v>
      </c>
      <c r="G195" s="16">
        <f aca="true" t="shared" si="9" ref="G195:I199">G201</f>
        <v>20792.100000000002</v>
      </c>
      <c r="H195" s="16">
        <f>H207+H213+H273+H279+H291+H369+H381+H387+H393</f>
        <v>28591.9</v>
      </c>
      <c r="I195" s="16">
        <f>I201</f>
        <v>8903.400000000001</v>
      </c>
      <c r="J195" s="5">
        <f t="shared" si="5"/>
        <v>82946.29999999999</v>
      </c>
      <c r="K195" s="6"/>
    </row>
    <row r="196" spans="2:11" ht="15.75">
      <c r="B196" s="52"/>
      <c r="C196" s="45"/>
      <c r="D196" s="11" t="s">
        <v>29</v>
      </c>
      <c r="E196" s="5">
        <f>E202</f>
        <v>10448.199999999999</v>
      </c>
      <c r="F196" s="8">
        <f>F214+F274+F280+F292+F310+F328+F352+F370+F376+F382+F388+F394</f>
        <v>17713.399999999998</v>
      </c>
      <c r="G196" s="8">
        <f t="shared" si="9"/>
        <v>40171.6</v>
      </c>
      <c r="H196" s="8">
        <f>H202</f>
        <v>110479.99999999999</v>
      </c>
      <c r="I196" s="8">
        <f>I202</f>
        <v>90048.49999999999</v>
      </c>
      <c r="J196" s="5">
        <f>SUM(E196:I196)</f>
        <v>268861.69999999995</v>
      </c>
      <c r="K196" s="6"/>
    </row>
    <row r="197" spans="2:11" ht="15.75">
      <c r="B197" s="52"/>
      <c r="C197" s="45"/>
      <c r="D197" s="11" t="s">
        <v>30</v>
      </c>
      <c r="E197" s="8">
        <f>E203</f>
        <v>2230.2999999999997</v>
      </c>
      <c r="F197" s="8">
        <f>F203</f>
        <v>0</v>
      </c>
      <c r="G197" s="8">
        <f t="shared" si="9"/>
        <v>35558.2</v>
      </c>
      <c r="H197" s="8">
        <f t="shared" si="9"/>
        <v>13542.4</v>
      </c>
      <c r="I197" s="8">
        <f t="shared" si="9"/>
        <v>0</v>
      </c>
      <c r="J197" s="5">
        <f t="shared" si="5"/>
        <v>51330.9</v>
      </c>
      <c r="K197" s="6"/>
    </row>
    <row r="198" spans="2:11" ht="15.75">
      <c r="B198" s="52"/>
      <c r="C198" s="45"/>
      <c r="D198" s="11" t="s">
        <v>31</v>
      </c>
      <c r="E198" s="8">
        <f>E204</f>
        <v>0</v>
      </c>
      <c r="F198" s="8">
        <f>F204</f>
        <v>0</v>
      </c>
      <c r="G198" s="8">
        <f t="shared" si="9"/>
        <v>0</v>
      </c>
      <c r="H198" s="8">
        <f t="shared" si="9"/>
        <v>0</v>
      </c>
      <c r="I198" s="8">
        <f t="shared" si="9"/>
        <v>0</v>
      </c>
      <c r="J198" s="8">
        <f t="shared" si="5"/>
        <v>0</v>
      </c>
      <c r="K198" s="6"/>
    </row>
    <row r="199" spans="2:11" ht="15.75">
      <c r="B199" s="52"/>
      <c r="C199" s="45"/>
      <c r="D199" s="12" t="s">
        <v>32</v>
      </c>
      <c r="E199" s="8">
        <f>E205</f>
        <v>0</v>
      </c>
      <c r="F199" s="8">
        <f>F205</f>
        <v>0</v>
      </c>
      <c r="G199" s="8">
        <f t="shared" si="9"/>
        <v>0</v>
      </c>
      <c r="H199" s="8">
        <f t="shared" si="9"/>
        <v>0</v>
      </c>
      <c r="I199" s="8">
        <f t="shared" si="9"/>
        <v>0</v>
      </c>
      <c r="J199" s="8">
        <f t="shared" si="5"/>
        <v>0</v>
      </c>
      <c r="K199" s="6"/>
    </row>
    <row r="200" spans="2:11" ht="15.75">
      <c r="B200" s="52"/>
      <c r="C200" s="49" t="s">
        <v>6</v>
      </c>
      <c r="D200" s="11" t="s">
        <v>27</v>
      </c>
      <c r="E200" s="8">
        <f>E201+E202+E203+E204+E205</f>
        <v>28408.1</v>
      </c>
      <c r="F200" s="8">
        <f>F201+F202+F203+F204+F205</f>
        <v>26642.699999999997</v>
      </c>
      <c r="G200" s="8">
        <f>G201+G202+G203+G204+G205</f>
        <v>96521.9</v>
      </c>
      <c r="H200" s="8">
        <f>SUM(H201:H203)</f>
        <v>152614.3</v>
      </c>
      <c r="I200" s="8">
        <f>I201+I202+I203+I204+I205</f>
        <v>98951.9</v>
      </c>
      <c r="J200" s="8">
        <f t="shared" si="5"/>
        <v>403138.9</v>
      </c>
      <c r="K200" s="6"/>
    </row>
    <row r="201" spans="2:11" ht="15.75">
      <c r="B201" s="52"/>
      <c r="C201" s="50"/>
      <c r="D201" s="11" t="s">
        <v>28</v>
      </c>
      <c r="E201" s="8">
        <f>E207+E213+E273+E279+E291+E309+E327+E351+E369+E375+E381+E387+E393</f>
        <v>15729.6</v>
      </c>
      <c r="F201" s="8">
        <f>F207+F213+F279+F291+F351+F369+F375+F381</f>
        <v>8929.300000000001</v>
      </c>
      <c r="G201" s="8">
        <f>G207+G213+G273+G279+G291+G309+G327+G351+G369+G375+G381+G387+G393</f>
        <v>20792.100000000002</v>
      </c>
      <c r="H201" s="8">
        <f>H207+H213+H273+H279+H291+H369+H381+H387+H393</f>
        <v>28591.9</v>
      </c>
      <c r="I201" s="8">
        <f>I207+I213+I279+I291+I351+I369+I375+I381+I273+I387+I393</f>
        <v>8903.400000000001</v>
      </c>
      <c r="J201" s="8">
        <f t="shared" si="5"/>
        <v>82946.29999999999</v>
      </c>
      <c r="K201" s="6"/>
    </row>
    <row r="202" spans="2:11" ht="15.75">
      <c r="B202" s="52"/>
      <c r="C202" s="50"/>
      <c r="D202" s="11" t="s">
        <v>29</v>
      </c>
      <c r="E202" s="8">
        <f>E208+E214+E274+E280+E310+E328+E352+E370+E376+E382+E388+E394+E292</f>
        <v>10448.199999999999</v>
      </c>
      <c r="F202" s="8">
        <f>F214+F280+F292</f>
        <v>17713.399999999998</v>
      </c>
      <c r="G202" s="8">
        <f>G214+G280+G292+G352</f>
        <v>40171.6</v>
      </c>
      <c r="H202" s="8">
        <f>H214+H274+H280+H292</f>
        <v>110479.99999999999</v>
      </c>
      <c r="I202" s="8">
        <f>I214+I280+I292+I352+I274+I208</f>
        <v>90048.49999999999</v>
      </c>
      <c r="J202" s="8">
        <f>SUM(E202:I202)</f>
        <v>268861.69999999995</v>
      </c>
      <c r="K202" s="6"/>
    </row>
    <row r="203" spans="2:11" ht="15.75">
      <c r="B203" s="52"/>
      <c r="C203" s="50"/>
      <c r="D203" s="11" t="s">
        <v>30</v>
      </c>
      <c r="E203" s="8">
        <f>E209+E215+E275+E281+E293+E311+E329+E353+E371+E377+E383+E389+E395</f>
        <v>2230.2999999999997</v>
      </c>
      <c r="F203" s="8">
        <f>F209+F215+F275+F281+F293+F311+F329+F353+F371+F377+F383+F389+F395</f>
        <v>0</v>
      </c>
      <c r="G203" s="8">
        <f>G209+G215+G275+G281+G293+G311+G329+G353+G371+G377+G383+G389+G395</f>
        <v>35558.2</v>
      </c>
      <c r="H203" s="8">
        <f>H215</f>
        <v>13542.4</v>
      </c>
      <c r="I203" s="8">
        <f>I209+I215+I275+I281+I293+I311+I329+I353+I371+I377+I383+I389+I395</f>
        <v>0</v>
      </c>
      <c r="J203" s="8">
        <f t="shared" si="5"/>
        <v>51330.9</v>
      </c>
      <c r="K203" s="6"/>
    </row>
    <row r="204" spans="2:11" ht="15.75">
      <c r="B204" s="52"/>
      <c r="C204" s="50"/>
      <c r="D204" s="11" t="s">
        <v>31</v>
      </c>
      <c r="E204" s="8">
        <f>E210+E216+E276+E282+E312+E354+E372+E378+E384+E390+E396</f>
        <v>0</v>
      </c>
      <c r="F204" s="8">
        <f>F210+F216+F276+F282+F312+F354+F372+F378+F384+F390+F396</f>
        <v>0</v>
      </c>
      <c r="G204" s="8">
        <v>0</v>
      </c>
      <c r="H204" s="8">
        <v>0</v>
      </c>
      <c r="I204" s="8">
        <v>0</v>
      </c>
      <c r="J204" s="8">
        <f t="shared" si="5"/>
        <v>0</v>
      </c>
      <c r="K204" s="6"/>
    </row>
    <row r="205" spans="2:11" ht="15.75">
      <c r="B205" s="52"/>
      <c r="C205" s="51"/>
      <c r="D205" s="12" t="s">
        <v>32</v>
      </c>
      <c r="E205" s="8">
        <f>E211+E217+E277+E283+E313+E331+E355+E373+E379+E385+E391+E397</f>
        <v>0</v>
      </c>
      <c r="F205" s="8">
        <f>F211+F217+F277+F283+F313+F331+F355+F373+F379+F385+F391+F397</f>
        <v>0</v>
      </c>
      <c r="G205" s="8">
        <v>0</v>
      </c>
      <c r="H205" s="8">
        <v>0</v>
      </c>
      <c r="I205" s="8">
        <v>0</v>
      </c>
      <c r="J205" s="8">
        <f t="shared" si="5"/>
        <v>0</v>
      </c>
      <c r="K205" s="6"/>
    </row>
    <row r="206" spans="2:11" ht="15.75">
      <c r="B206" s="75" t="s">
        <v>57</v>
      </c>
      <c r="C206" s="49" t="s">
        <v>6</v>
      </c>
      <c r="D206" s="11" t="s">
        <v>27</v>
      </c>
      <c r="E206" s="8">
        <f aca="true" t="shared" si="10" ref="E206:J206">E207+E208+E209+E210+E211</f>
        <v>1849.7</v>
      </c>
      <c r="F206" s="8">
        <f t="shared" si="10"/>
        <v>2540.9</v>
      </c>
      <c r="G206" s="8">
        <f t="shared" si="10"/>
        <v>2061.6</v>
      </c>
      <c r="H206" s="8">
        <f>H207</f>
        <v>8322</v>
      </c>
      <c r="I206" s="8">
        <f t="shared" si="10"/>
        <v>2870.2</v>
      </c>
      <c r="J206" s="8">
        <f t="shared" si="10"/>
        <v>15870.5</v>
      </c>
      <c r="K206" s="6"/>
    </row>
    <row r="207" spans="2:11" ht="15.75">
      <c r="B207" s="75"/>
      <c r="C207" s="50"/>
      <c r="D207" s="11" t="s">
        <v>28</v>
      </c>
      <c r="E207" s="8">
        <v>1849.7</v>
      </c>
      <c r="F207" s="8">
        <v>2540.9</v>
      </c>
      <c r="G207" s="8">
        <v>2061.6</v>
      </c>
      <c r="H207" s="8">
        <v>8322</v>
      </c>
      <c r="I207" s="8">
        <v>1096.3</v>
      </c>
      <c r="J207" s="8">
        <f>SUM(E207:I207)</f>
        <v>15870.5</v>
      </c>
      <c r="K207" s="6"/>
    </row>
    <row r="208" spans="2:11" ht="15.75">
      <c r="B208" s="75"/>
      <c r="C208" s="50"/>
      <c r="D208" s="11" t="s">
        <v>29</v>
      </c>
      <c r="E208" s="8"/>
      <c r="F208" s="8"/>
      <c r="G208" s="8"/>
      <c r="H208" s="8"/>
      <c r="I208" s="8">
        <v>1773.9</v>
      </c>
      <c r="J208" s="8">
        <v>0</v>
      </c>
      <c r="K208" s="6"/>
    </row>
    <row r="209" spans="2:11" ht="15.75">
      <c r="B209" s="75"/>
      <c r="C209" s="50"/>
      <c r="D209" s="11" t="s">
        <v>30</v>
      </c>
      <c r="E209" s="8"/>
      <c r="F209" s="8"/>
      <c r="G209" s="8"/>
      <c r="H209" s="8"/>
      <c r="I209" s="8"/>
      <c r="J209" s="8">
        <v>0</v>
      </c>
      <c r="K209" s="6"/>
    </row>
    <row r="210" spans="2:11" ht="15.75">
      <c r="B210" s="75"/>
      <c r="C210" s="50"/>
      <c r="D210" s="11" t="s">
        <v>31</v>
      </c>
      <c r="E210" s="8"/>
      <c r="F210" s="8"/>
      <c r="G210" s="8"/>
      <c r="H210" s="8"/>
      <c r="I210" s="8"/>
      <c r="J210" s="8">
        <v>0</v>
      </c>
      <c r="K210" s="6"/>
    </row>
    <row r="211" spans="2:11" ht="15.75">
      <c r="B211" s="75"/>
      <c r="C211" s="51"/>
      <c r="D211" s="12" t="s">
        <v>32</v>
      </c>
      <c r="E211" s="8"/>
      <c r="F211" s="8"/>
      <c r="G211" s="8"/>
      <c r="H211" s="8"/>
      <c r="I211" s="8"/>
      <c r="J211" s="8">
        <v>0</v>
      </c>
      <c r="K211" s="6"/>
    </row>
    <row r="212" spans="2:11" ht="15.75">
      <c r="B212" s="75" t="s">
        <v>58</v>
      </c>
      <c r="C212" s="49" t="s">
        <v>6</v>
      </c>
      <c r="D212" s="11" t="s">
        <v>27</v>
      </c>
      <c r="E212" s="8">
        <f>E213+E214+E215+E216+E217</f>
        <v>13430.8</v>
      </c>
      <c r="F212" s="8">
        <f>F213+F214+F215</f>
        <v>19162.8</v>
      </c>
      <c r="G212" s="8">
        <f>G213+G214+G215+G216+G217</f>
        <v>81725.1</v>
      </c>
      <c r="H212" s="8">
        <f>SUM(H213:H216)</f>
        <v>135370.1</v>
      </c>
      <c r="I212" s="8">
        <f>I213+I214+I215+I216+I217</f>
        <v>75624.9</v>
      </c>
      <c r="J212" s="8">
        <f>J213+J214+J215+J216</f>
        <v>325313.7</v>
      </c>
      <c r="K212" s="6"/>
    </row>
    <row r="213" spans="2:11" ht="15.75">
      <c r="B213" s="75"/>
      <c r="C213" s="50"/>
      <c r="D213" s="11" t="s">
        <v>28</v>
      </c>
      <c r="E213" s="8">
        <v>8032.4</v>
      </c>
      <c r="F213" s="8">
        <v>4558.7</v>
      </c>
      <c r="G213" s="8">
        <f>G219+G225+G231+G267</f>
        <v>16267.1</v>
      </c>
      <c r="H213" s="8">
        <f>H219+H225+H231+H237+H243+H249+H255+H261+H267</f>
        <v>19062.100000000002</v>
      </c>
      <c r="I213" s="8">
        <v>4947.4</v>
      </c>
      <c r="J213" s="8">
        <f>SUM(E213:I213)</f>
        <v>52867.700000000004</v>
      </c>
      <c r="K213" s="6"/>
    </row>
    <row r="214" spans="2:11" ht="15.75">
      <c r="B214" s="75"/>
      <c r="C214" s="50"/>
      <c r="D214" s="11" t="s">
        <v>29</v>
      </c>
      <c r="E214" s="8">
        <v>3183.2</v>
      </c>
      <c r="F214" s="8">
        <f>F220+F226</f>
        <v>14604.099999999999</v>
      </c>
      <c r="G214" s="8">
        <f>G220+G226+G268</f>
        <v>30347.4</v>
      </c>
      <c r="H214" s="8">
        <f>H238+H244+H250+H268</f>
        <v>102765.59999999999</v>
      </c>
      <c r="I214" s="8">
        <f>I262</f>
        <v>70677.5</v>
      </c>
      <c r="J214" s="8">
        <f>SUM(E214:I214)</f>
        <v>221577.8</v>
      </c>
      <c r="K214" s="6"/>
    </row>
    <row r="215" spans="2:11" ht="15.75">
      <c r="B215" s="75"/>
      <c r="C215" s="50"/>
      <c r="D215" s="11" t="s">
        <v>30</v>
      </c>
      <c r="E215" s="8">
        <v>2215.2</v>
      </c>
      <c r="F215" s="8">
        <f>F221+F227</f>
        <v>0</v>
      </c>
      <c r="G215" s="8">
        <f>G269</f>
        <v>35110.6</v>
      </c>
      <c r="H215" s="8">
        <f>H269</f>
        <v>13542.4</v>
      </c>
      <c r="I215" s="8">
        <f>I221+I227</f>
        <v>0</v>
      </c>
      <c r="J215" s="8">
        <f aca="true" t="shared" si="11" ref="J215:J229">SUM(E215:I215)</f>
        <v>50868.2</v>
      </c>
      <c r="K215" s="6"/>
    </row>
    <row r="216" spans="2:11" ht="15.75">
      <c r="B216" s="75"/>
      <c r="C216" s="50"/>
      <c r="D216" s="11" t="s">
        <v>31</v>
      </c>
      <c r="E216" s="8"/>
      <c r="F216" s="8"/>
      <c r="G216" s="8"/>
      <c r="H216" s="8"/>
      <c r="I216" s="8"/>
      <c r="J216" s="8">
        <f t="shared" si="11"/>
        <v>0</v>
      </c>
      <c r="K216" s="6"/>
    </row>
    <row r="217" spans="2:11" ht="15.75">
      <c r="B217" s="75"/>
      <c r="C217" s="51"/>
      <c r="D217" s="12" t="s">
        <v>32</v>
      </c>
      <c r="E217" s="8"/>
      <c r="F217" s="8"/>
      <c r="G217" s="8"/>
      <c r="H217" s="8"/>
      <c r="I217" s="8"/>
      <c r="J217" s="8">
        <f t="shared" si="11"/>
        <v>0</v>
      </c>
      <c r="K217" s="6"/>
    </row>
    <row r="218" spans="2:11" ht="15.75">
      <c r="B218" s="76" t="s">
        <v>59</v>
      </c>
      <c r="C218" s="39" t="s">
        <v>38</v>
      </c>
      <c r="D218" s="11" t="s">
        <v>27</v>
      </c>
      <c r="E218" s="8"/>
      <c r="F218" s="8">
        <f>F219+F220</f>
        <v>2334.2000000000003</v>
      </c>
      <c r="G218" s="8">
        <f>G219+G220</f>
        <v>3785.5</v>
      </c>
      <c r="H218" s="8">
        <f>H219+H220</f>
        <v>0</v>
      </c>
      <c r="I218" s="8"/>
      <c r="J218" s="8">
        <f t="shared" si="11"/>
        <v>6119.700000000001</v>
      </c>
      <c r="K218" s="6"/>
    </row>
    <row r="219" spans="2:11" ht="15.75">
      <c r="B219" s="77"/>
      <c r="C219" s="39"/>
      <c r="D219" s="11" t="s">
        <v>28</v>
      </c>
      <c r="E219" s="8"/>
      <c r="F219" s="8">
        <v>163.4</v>
      </c>
      <c r="G219" s="8">
        <v>265</v>
      </c>
      <c r="H219" s="8">
        <v>0</v>
      </c>
      <c r="I219" s="8"/>
      <c r="J219" s="8">
        <f t="shared" si="11"/>
        <v>428.4</v>
      </c>
      <c r="K219" s="6"/>
    </row>
    <row r="220" spans="2:11" ht="15.75">
      <c r="B220" s="77"/>
      <c r="C220" s="39"/>
      <c r="D220" s="11" t="s">
        <v>29</v>
      </c>
      <c r="E220" s="8"/>
      <c r="F220" s="8">
        <v>2170.8</v>
      </c>
      <c r="G220" s="8">
        <v>3520.5</v>
      </c>
      <c r="H220" s="8">
        <v>0</v>
      </c>
      <c r="I220" s="8"/>
      <c r="J220" s="8">
        <f t="shared" si="11"/>
        <v>5691.3</v>
      </c>
      <c r="K220" s="6"/>
    </row>
    <row r="221" spans="2:11" ht="15.75">
      <c r="B221" s="77"/>
      <c r="C221" s="39"/>
      <c r="D221" s="11" t="s">
        <v>30</v>
      </c>
      <c r="E221" s="8"/>
      <c r="F221" s="8"/>
      <c r="G221" s="8"/>
      <c r="H221" s="8"/>
      <c r="I221" s="8"/>
      <c r="J221" s="8">
        <f t="shared" si="11"/>
        <v>0</v>
      </c>
      <c r="K221" s="6"/>
    </row>
    <row r="222" spans="2:11" ht="15.75">
      <c r="B222" s="77"/>
      <c r="C222" s="39"/>
      <c r="D222" s="11" t="s">
        <v>31</v>
      </c>
      <c r="E222" s="8"/>
      <c r="F222" s="8"/>
      <c r="G222" s="8"/>
      <c r="H222" s="8"/>
      <c r="I222" s="8"/>
      <c r="J222" s="8">
        <f t="shared" si="11"/>
        <v>0</v>
      </c>
      <c r="K222" s="6"/>
    </row>
    <row r="223" spans="2:11" ht="15.75">
      <c r="B223" s="78"/>
      <c r="C223" s="39"/>
      <c r="D223" s="12" t="s">
        <v>32</v>
      </c>
      <c r="E223" s="8"/>
      <c r="F223" s="8"/>
      <c r="G223" s="8"/>
      <c r="H223" s="8"/>
      <c r="I223" s="8"/>
      <c r="J223" s="8">
        <f t="shared" si="11"/>
        <v>0</v>
      </c>
      <c r="K223" s="6"/>
    </row>
    <row r="224" spans="2:11" ht="15.75">
      <c r="B224" s="79" t="s">
        <v>60</v>
      </c>
      <c r="C224" s="39" t="s">
        <v>52</v>
      </c>
      <c r="D224" s="11" t="s">
        <v>27</v>
      </c>
      <c r="E224" s="8"/>
      <c r="F224" s="8">
        <f>F225+F226</f>
        <v>13362.4</v>
      </c>
      <c r="G224" s="8">
        <f>G225+G226</f>
        <v>13369</v>
      </c>
      <c r="H224" s="8">
        <f>H225+H226</f>
        <v>0</v>
      </c>
      <c r="I224" s="8"/>
      <c r="J224" s="8">
        <f t="shared" si="11"/>
        <v>26731.4</v>
      </c>
      <c r="K224" s="6"/>
    </row>
    <row r="225" spans="2:11" ht="15.75">
      <c r="B225" s="61"/>
      <c r="C225" s="39"/>
      <c r="D225" s="11" t="s">
        <v>28</v>
      </c>
      <c r="E225" s="8"/>
      <c r="F225" s="8">
        <v>929.1</v>
      </c>
      <c r="G225" s="8">
        <v>935.8</v>
      </c>
      <c r="H225" s="8">
        <v>0</v>
      </c>
      <c r="I225" s="8"/>
      <c r="J225" s="8">
        <f t="shared" si="11"/>
        <v>1864.9</v>
      </c>
      <c r="K225" s="6"/>
    </row>
    <row r="226" spans="2:11" ht="15.75">
      <c r="B226" s="61"/>
      <c r="C226" s="39"/>
      <c r="D226" s="11" t="s">
        <v>29</v>
      </c>
      <c r="E226" s="8"/>
      <c r="F226" s="8">
        <v>12433.3</v>
      </c>
      <c r="G226" s="8">
        <v>12433.2</v>
      </c>
      <c r="H226" s="8">
        <v>0</v>
      </c>
      <c r="I226" s="8"/>
      <c r="J226" s="8">
        <f t="shared" si="11"/>
        <v>24866.5</v>
      </c>
      <c r="K226" s="6"/>
    </row>
    <row r="227" spans="2:11" ht="15.75">
      <c r="B227" s="61"/>
      <c r="C227" s="39"/>
      <c r="D227" s="11" t="s">
        <v>30</v>
      </c>
      <c r="E227" s="8"/>
      <c r="F227" s="8"/>
      <c r="G227" s="8"/>
      <c r="H227" s="8"/>
      <c r="I227" s="8"/>
      <c r="J227" s="8">
        <f t="shared" si="11"/>
        <v>0</v>
      </c>
      <c r="K227" s="6"/>
    </row>
    <row r="228" spans="2:11" ht="15.75">
      <c r="B228" s="61"/>
      <c r="C228" s="39"/>
      <c r="D228" s="11" t="s">
        <v>31</v>
      </c>
      <c r="E228" s="8"/>
      <c r="F228" s="8"/>
      <c r="G228" s="8"/>
      <c r="H228" s="8"/>
      <c r="I228" s="8"/>
      <c r="J228" s="8">
        <f t="shared" si="11"/>
        <v>0</v>
      </c>
      <c r="K228" s="6"/>
    </row>
    <row r="229" spans="2:11" ht="15.75">
      <c r="B229" s="62"/>
      <c r="C229" s="39"/>
      <c r="D229" s="12" t="s">
        <v>32</v>
      </c>
      <c r="E229" s="8"/>
      <c r="F229" s="8"/>
      <c r="G229" s="8"/>
      <c r="H229" s="8"/>
      <c r="I229" s="8"/>
      <c r="J229" s="8">
        <f t="shared" si="11"/>
        <v>0</v>
      </c>
      <c r="K229" s="6"/>
    </row>
    <row r="230" spans="2:11" ht="15.75" customHeight="1">
      <c r="B230" s="66" t="s">
        <v>77</v>
      </c>
      <c r="C230" s="39" t="s">
        <v>52</v>
      </c>
      <c r="D230" s="11" t="s">
        <v>27</v>
      </c>
      <c r="E230" s="8"/>
      <c r="F230" s="8">
        <f>SUM(F231:F235)</f>
        <v>3466.2</v>
      </c>
      <c r="G230" s="8">
        <f>G231+G232+G233</f>
        <v>11340.2</v>
      </c>
      <c r="H230" s="8">
        <v>0</v>
      </c>
      <c r="I230" s="8"/>
      <c r="J230" s="8">
        <f>J231</f>
        <v>14806.400000000001</v>
      </c>
      <c r="K230" s="6"/>
    </row>
    <row r="231" spans="2:11" ht="15.75">
      <c r="B231" s="70"/>
      <c r="C231" s="39"/>
      <c r="D231" s="11" t="s">
        <v>28</v>
      </c>
      <c r="E231" s="8"/>
      <c r="F231" s="8">
        <v>3466.2</v>
      </c>
      <c r="G231" s="8">
        <v>11340.2</v>
      </c>
      <c r="H231" s="8">
        <v>0</v>
      </c>
      <c r="I231" s="8"/>
      <c r="J231" s="8">
        <f>F230:F231+G231</f>
        <v>14806.400000000001</v>
      </c>
      <c r="K231" s="6"/>
    </row>
    <row r="232" spans="2:11" ht="15.75">
      <c r="B232" s="70"/>
      <c r="C232" s="39"/>
      <c r="D232" s="11" t="s">
        <v>29</v>
      </c>
      <c r="E232" s="8"/>
      <c r="F232" s="8" t="s">
        <v>18</v>
      </c>
      <c r="G232" s="8"/>
      <c r="H232" s="8"/>
      <c r="I232" s="8"/>
      <c r="J232" s="8"/>
      <c r="K232" s="6"/>
    </row>
    <row r="233" spans="2:11" ht="15.75">
      <c r="B233" s="70"/>
      <c r="C233" s="39"/>
      <c r="D233" s="11" t="s">
        <v>30</v>
      </c>
      <c r="E233" s="8"/>
      <c r="F233" s="8" t="s">
        <v>18</v>
      </c>
      <c r="G233" s="8"/>
      <c r="H233" s="8"/>
      <c r="I233" s="8"/>
      <c r="J233" s="8"/>
      <c r="K233" s="6"/>
    </row>
    <row r="234" spans="2:11" ht="15.75">
      <c r="B234" s="70"/>
      <c r="C234" s="39"/>
      <c r="D234" s="11" t="s">
        <v>31</v>
      </c>
      <c r="E234" s="8"/>
      <c r="F234" s="8" t="s">
        <v>18</v>
      </c>
      <c r="G234" s="8"/>
      <c r="H234" s="8"/>
      <c r="I234" s="8"/>
      <c r="J234" s="8"/>
      <c r="K234" s="6"/>
    </row>
    <row r="235" spans="2:11" ht="15.75">
      <c r="B235" s="71"/>
      <c r="C235" s="39"/>
      <c r="D235" s="12" t="s">
        <v>32</v>
      </c>
      <c r="E235" s="8"/>
      <c r="F235" s="8" t="s">
        <v>18</v>
      </c>
      <c r="G235" s="8"/>
      <c r="H235" s="8"/>
      <c r="I235" s="8"/>
      <c r="J235" s="8"/>
      <c r="K235" s="6"/>
    </row>
    <row r="236" spans="2:11" ht="15.75">
      <c r="B236" s="79" t="s">
        <v>79</v>
      </c>
      <c r="C236" s="39" t="s">
        <v>52</v>
      </c>
      <c r="D236" s="11" t="s">
        <v>27</v>
      </c>
      <c r="E236" s="8"/>
      <c r="F236" s="8"/>
      <c r="G236" s="8">
        <f>G237+G238+G239</f>
        <v>0</v>
      </c>
      <c r="H236" s="8">
        <f>H237+H238+H239</f>
        <v>16969.8</v>
      </c>
      <c r="I236" s="8">
        <f>I237+I238+I239+I240+I241</f>
        <v>0</v>
      </c>
      <c r="J236" s="8">
        <f>SUM(E236:I236)</f>
        <v>16969.8</v>
      </c>
      <c r="K236" s="6"/>
    </row>
    <row r="237" spans="2:11" ht="15.75">
      <c r="B237" s="61"/>
      <c r="C237" s="39"/>
      <c r="D237" s="11" t="s">
        <v>28</v>
      </c>
      <c r="E237" s="8"/>
      <c r="F237" s="8"/>
      <c r="G237" s="8">
        <v>0</v>
      </c>
      <c r="H237" s="8">
        <v>872.3</v>
      </c>
      <c r="I237" s="8">
        <v>0</v>
      </c>
      <c r="J237" s="8">
        <f>SUM(E237:I237)</f>
        <v>872.3</v>
      </c>
      <c r="K237" s="6"/>
    </row>
    <row r="238" spans="2:11" ht="15.75">
      <c r="B238" s="61"/>
      <c r="C238" s="39"/>
      <c r="D238" s="11" t="s">
        <v>29</v>
      </c>
      <c r="E238" s="8"/>
      <c r="F238" s="8"/>
      <c r="G238" s="8">
        <v>0</v>
      </c>
      <c r="H238" s="8">
        <v>16097.5</v>
      </c>
      <c r="I238" s="8"/>
      <c r="J238" s="8">
        <f>SUM(E238:I238)</f>
        <v>16097.5</v>
      </c>
      <c r="K238" s="6"/>
    </row>
    <row r="239" spans="2:11" ht="15.75">
      <c r="B239" s="61"/>
      <c r="C239" s="39"/>
      <c r="D239" s="11" t="s">
        <v>30</v>
      </c>
      <c r="E239" s="8"/>
      <c r="F239" s="8"/>
      <c r="G239" s="8"/>
      <c r="H239" s="8"/>
      <c r="I239" s="8"/>
      <c r="J239" s="8">
        <v>0</v>
      </c>
      <c r="K239" s="6"/>
    </row>
    <row r="240" spans="2:11" ht="15.75">
      <c r="B240" s="61"/>
      <c r="C240" s="39"/>
      <c r="D240" s="11" t="s">
        <v>31</v>
      </c>
      <c r="E240" s="8"/>
      <c r="F240" s="8"/>
      <c r="G240" s="8"/>
      <c r="H240" s="8"/>
      <c r="I240" s="8"/>
      <c r="J240" s="8">
        <v>0</v>
      </c>
      <c r="K240" s="6"/>
    </row>
    <row r="241" spans="2:11" ht="15.75">
      <c r="B241" s="62"/>
      <c r="C241" s="39"/>
      <c r="D241" s="12" t="s">
        <v>32</v>
      </c>
      <c r="E241" s="8"/>
      <c r="F241" s="8"/>
      <c r="G241" s="8"/>
      <c r="H241" s="8"/>
      <c r="I241" s="8"/>
      <c r="J241" s="8">
        <v>0</v>
      </c>
      <c r="K241" s="6"/>
    </row>
    <row r="242" spans="2:11" ht="15.75" customHeight="1">
      <c r="B242" s="79" t="s">
        <v>83</v>
      </c>
      <c r="C242" s="39" t="s">
        <v>52</v>
      </c>
      <c r="D242" s="11" t="s">
        <v>27</v>
      </c>
      <c r="E242" s="8"/>
      <c r="F242" s="8"/>
      <c r="G242" s="8">
        <f>G243+G244+G245</f>
        <v>0</v>
      </c>
      <c r="H242" s="8">
        <f>H243+H244+H245</f>
        <v>48873</v>
      </c>
      <c r="I242" s="8">
        <v>0</v>
      </c>
      <c r="J242" s="8">
        <f>SUM(E242:I242)</f>
        <v>48873</v>
      </c>
      <c r="K242" s="6"/>
    </row>
    <row r="243" spans="2:11" ht="15.75">
      <c r="B243" s="61"/>
      <c r="C243" s="39"/>
      <c r="D243" s="11" t="s">
        <v>28</v>
      </c>
      <c r="E243" s="8"/>
      <c r="F243" s="8"/>
      <c r="G243" s="8">
        <v>0</v>
      </c>
      <c r="H243" s="8">
        <v>3197.3</v>
      </c>
      <c r="I243" s="8">
        <v>0</v>
      </c>
      <c r="J243" s="8">
        <f>SUM(E243:I243)</f>
        <v>3197.3</v>
      </c>
      <c r="K243" s="6"/>
    </row>
    <row r="244" spans="2:11" ht="15.75">
      <c r="B244" s="61"/>
      <c r="C244" s="39"/>
      <c r="D244" s="11" t="s">
        <v>29</v>
      </c>
      <c r="E244" s="8"/>
      <c r="F244" s="8"/>
      <c r="G244" s="8">
        <v>0</v>
      </c>
      <c r="H244" s="8">
        <v>45675.7</v>
      </c>
      <c r="I244" s="8">
        <v>0</v>
      </c>
      <c r="J244" s="8">
        <f>SUM(E244:I244)</f>
        <v>45675.7</v>
      </c>
      <c r="K244" s="6"/>
    </row>
    <row r="245" spans="2:11" ht="15.75">
      <c r="B245" s="61"/>
      <c r="C245" s="39"/>
      <c r="D245" s="11" t="s">
        <v>30</v>
      </c>
      <c r="E245" s="8"/>
      <c r="F245" s="8"/>
      <c r="G245" s="8"/>
      <c r="H245" s="8"/>
      <c r="I245" s="8"/>
      <c r="J245" s="8">
        <v>0</v>
      </c>
      <c r="K245" s="6"/>
    </row>
    <row r="246" spans="2:11" ht="15.75">
      <c r="B246" s="61"/>
      <c r="C246" s="39"/>
      <c r="D246" s="11" t="s">
        <v>31</v>
      </c>
      <c r="E246" s="8"/>
      <c r="F246" s="8"/>
      <c r="G246" s="8"/>
      <c r="H246" s="8"/>
      <c r="I246" s="8"/>
      <c r="J246" s="8">
        <v>0</v>
      </c>
      <c r="K246" s="6"/>
    </row>
    <row r="247" spans="2:11" ht="15.75">
      <c r="B247" s="62"/>
      <c r="C247" s="39"/>
      <c r="D247" s="12" t="s">
        <v>32</v>
      </c>
      <c r="E247" s="8"/>
      <c r="F247" s="8"/>
      <c r="G247" s="8"/>
      <c r="H247" s="8"/>
      <c r="I247" s="8"/>
      <c r="J247" s="8">
        <v>0</v>
      </c>
      <c r="K247" s="6"/>
    </row>
    <row r="248" spans="2:11" ht="15.75">
      <c r="B248" s="79" t="s">
        <v>84</v>
      </c>
      <c r="C248" s="39" t="s">
        <v>52</v>
      </c>
      <c r="D248" s="11" t="s">
        <v>27</v>
      </c>
      <c r="E248" s="8"/>
      <c r="F248" s="8"/>
      <c r="G248" s="8">
        <f>G249</f>
        <v>0</v>
      </c>
      <c r="H248" s="8">
        <f>H249+H250+H251</f>
        <v>27147.1</v>
      </c>
      <c r="I248" s="8">
        <v>0</v>
      </c>
      <c r="J248" s="8">
        <f>SUM(E248:I248)</f>
        <v>27147.1</v>
      </c>
      <c r="K248" s="6"/>
    </row>
    <row r="249" spans="2:11" ht="15.75">
      <c r="B249" s="61"/>
      <c r="C249" s="39"/>
      <c r="D249" s="11" t="s">
        <v>28</v>
      </c>
      <c r="E249" s="8"/>
      <c r="F249" s="8"/>
      <c r="G249" s="8">
        <v>0</v>
      </c>
      <c r="H249" s="8">
        <v>0</v>
      </c>
      <c r="I249" s="8">
        <v>0</v>
      </c>
      <c r="J249" s="8">
        <f>SUM(E249:I249)</f>
        <v>0</v>
      </c>
      <c r="K249" s="6"/>
    </row>
    <row r="250" spans="2:11" ht="15.75">
      <c r="B250" s="61"/>
      <c r="C250" s="39"/>
      <c r="D250" s="11" t="s">
        <v>29</v>
      </c>
      <c r="E250" s="8"/>
      <c r="F250" s="8"/>
      <c r="G250" s="8">
        <v>0</v>
      </c>
      <c r="H250" s="8">
        <v>27147.1</v>
      </c>
      <c r="I250" s="8">
        <v>0</v>
      </c>
      <c r="J250" s="8">
        <f>SUM(E250:I250)</f>
        <v>27147.1</v>
      </c>
      <c r="K250" s="6"/>
    </row>
    <row r="251" spans="2:11" ht="15.75">
      <c r="B251" s="61"/>
      <c r="C251" s="39"/>
      <c r="D251" s="11" t="s">
        <v>30</v>
      </c>
      <c r="E251" s="8"/>
      <c r="F251" s="8"/>
      <c r="G251" s="8">
        <f aca="true" t="shared" si="12" ref="G251:I253">G275+G281</f>
        <v>0</v>
      </c>
      <c r="H251" s="8">
        <f t="shared" si="12"/>
        <v>0</v>
      </c>
      <c r="I251" s="8">
        <f t="shared" si="12"/>
        <v>0</v>
      </c>
      <c r="J251" s="8">
        <v>0</v>
      </c>
      <c r="K251" s="6"/>
    </row>
    <row r="252" spans="2:11" ht="15.75">
      <c r="B252" s="61"/>
      <c r="C252" s="39"/>
      <c r="D252" s="11" t="s">
        <v>31</v>
      </c>
      <c r="E252" s="8"/>
      <c r="F252" s="8"/>
      <c r="G252" s="8">
        <f t="shared" si="12"/>
        <v>0</v>
      </c>
      <c r="H252" s="8">
        <f t="shared" si="12"/>
        <v>0</v>
      </c>
      <c r="I252" s="8">
        <f t="shared" si="12"/>
        <v>0</v>
      </c>
      <c r="J252" s="8">
        <v>0</v>
      </c>
      <c r="K252" s="6"/>
    </row>
    <row r="253" spans="2:11" ht="15.75">
      <c r="B253" s="62"/>
      <c r="C253" s="39"/>
      <c r="D253" s="12" t="s">
        <v>32</v>
      </c>
      <c r="E253" s="8"/>
      <c r="F253" s="8"/>
      <c r="G253" s="8">
        <f t="shared" si="12"/>
        <v>0</v>
      </c>
      <c r="H253" s="8">
        <f t="shared" si="12"/>
        <v>0</v>
      </c>
      <c r="I253" s="8">
        <f t="shared" si="12"/>
        <v>0</v>
      </c>
      <c r="J253" s="8">
        <v>0</v>
      </c>
      <c r="K253" s="6"/>
    </row>
    <row r="254" spans="2:11" ht="15.75">
      <c r="B254" s="79" t="s">
        <v>85</v>
      </c>
      <c r="C254" s="39" t="s">
        <v>52</v>
      </c>
      <c r="D254" s="11" t="s">
        <v>27</v>
      </c>
      <c r="E254" s="8"/>
      <c r="F254" s="8"/>
      <c r="G254" s="8"/>
      <c r="H254" s="8">
        <v>4531.5</v>
      </c>
      <c r="I254" s="8"/>
      <c r="J254" s="8">
        <f>SUM(E254:I254)</f>
        <v>4531.5</v>
      </c>
      <c r="K254" s="6"/>
    </row>
    <row r="255" spans="2:11" ht="15.75">
      <c r="B255" s="61"/>
      <c r="C255" s="39"/>
      <c r="D255" s="11" t="s">
        <v>28</v>
      </c>
      <c r="E255" s="8"/>
      <c r="F255" s="8"/>
      <c r="G255" s="8"/>
      <c r="H255" s="8">
        <v>4531.5</v>
      </c>
      <c r="I255" s="8"/>
      <c r="J255" s="8">
        <f>SUM(E255:I255)</f>
        <v>4531.5</v>
      </c>
      <c r="K255" s="6"/>
    </row>
    <row r="256" spans="2:11" ht="15.75">
      <c r="B256" s="61"/>
      <c r="C256" s="39"/>
      <c r="D256" s="11" t="s">
        <v>29</v>
      </c>
      <c r="E256" s="8"/>
      <c r="F256" s="8"/>
      <c r="G256" s="8"/>
      <c r="H256" s="8">
        <v>0</v>
      </c>
      <c r="I256" s="8"/>
      <c r="J256" s="8"/>
      <c r="K256" s="6"/>
    </row>
    <row r="257" spans="2:11" ht="15.75">
      <c r="B257" s="61"/>
      <c r="C257" s="39"/>
      <c r="D257" s="11" t="s">
        <v>30</v>
      </c>
      <c r="E257" s="8"/>
      <c r="F257" s="8"/>
      <c r="G257" s="8"/>
      <c r="H257" s="8">
        <v>0</v>
      </c>
      <c r="I257" s="8"/>
      <c r="J257" s="8"/>
      <c r="K257" s="6"/>
    </row>
    <row r="258" spans="2:11" ht="15.75">
      <c r="B258" s="61"/>
      <c r="C258" s="39"/>
      <c r="D258" s="11" t="s">
        <v>31</v>
      </c>
      <c r="E258" s="8"/>
      <c r="F258" s="8"/>
      <c r="G258" s="8"/>
      <c r="H258" s="8">
        <v>0</v>
      </c>
      <c r="I258" s="8"/>
      <c r="J258" s="8"/>
      <c r="K258" s="6"/>
    </row>
    <row r="259" spans="2:11" ht="15.75">
      <c r="B259" s="62"/>
      <c r="C259" s="39"/>
      <c r="D259" s="12" t="s">
        <v>32</v>
      </c>
      <c r="E259" s="8"/>
      <c r="F259" s="8"/>
      <c r="G259" s="8"/>
      <c r="H259" s="8">
        <v>0</v>
      </c>
      <c r="I259" s="8"/>
      <c r="J259" s="8"/>
      <c r="K259" s="6"/>
    </row>
    <row r="260" spans="2:11" ht="15.75" customHeight="1">
      <c r="B260" s="79" t="s">
        <v>81</v>
      </c>
      <c r="C260" s="39" t="s">
        <v>52</v>
      </c>
      <c r="D260" s="11" t="s">
        <v>27</v>
      </c>
      <c r="E260" s="8"/>
      <c r="F260" s="8"/>
      <c r="G260" s="8"/>
      <c r="H260" s="8">
        <f>H261</f>
        <v>8399.6</v>
      </c>
      <c r="I260" s="8">
        <f>I261+I262+I263+I264</f>
        <v>75624.9</v>
      </c>
      <c r="J260" s="8">
        <f>J261+J262+J263+J264</f>
        <v>84024.5</v>
      </c>
      <c r="K260" s="6"/>
    </row>
    <row r="261" spans="2:11" ht="15.75">
      <c r="B261" s="61"/>
      <c r="C261" s="39"/>
      <c r="D261" s="11" t="s">
        <v>28</v>
      </c>
      <c r="E261" s="8"/>
      <c r="F261" s="8"/>
      <c r="G261" s="8"/>
      <c r="H261" s="8">
        <v>8399.6</v>
      </c>
      <c r="I261" s="8">
        <v>4947.4</v>
      </c>
      <c r="J261" s="8">
        <f>SUM(E261:I261)</f>
        <v>13347</v>
      </c>
      <c r="K261" s="6"/>
    </row>
    <row r="262" spans="2:11" ht="15.75">
      <c r="B262" s="61"/>
      <c r="C262" s="39"/>
      <c r="D262" s="11" t="s">
        <v>29</v>
      </c>
      <c r="E262" s="8"/>
      <c r="F262" s="8"/>
      <c r="G262" s="8"/>
      <c r="H262" s="8"/>
      <c r="I262" s="8">
        <v>70677.5</v>
      </c>
      <c r="J262" s="8">
        <f>SUM(E262:I262)</f>
        <v>70677.5</v>
      </c>
      <c r="K262" s="6"/>
    </row>
    <row r="263" spans="2:11" ht="15.75">
      <c r="B263" s="61"/>
      <c r="C263" s="39"/>
      <c r="D263" s="11" t="s">
        <v>30</v>
      </c>
      <c r="E263" s="8"/>
      <c r="F263" s="8"/>
      <c r="G263" s="8"/>
      <c r="H263" s="8"/>
      <c r="I263" s="8">
        <v>0</v>
      </c>
      <c r="J263" s="8"/>
      <c r="K263" s="6"/>
    </row>
    <row r="264" spans="2:11" ht="15.75">
      <c r="B264" s="61"/>
      <c r="C264" s="39"/>
      <c r="D264" s="11" t="s">
        <v>31</v>
      </c>
      <c r="E264" s="8"/>
      <c r="F264" s="8"/>
      <c r="G264" s="8"/>
      <c r="H264" s="8"/>
      <c r="I264" s="8">
        <v>0</v>
      </c>
      <c r="J264" s="8"/>
      <c r="K264" s="6"/>
    </row>
    <row r="265" spans="2:11" ht="15.75">
      <c r="B265" s="62"/>
      <c r="C265" s="39"/>
      <c r="D265" s="12" t="s">
        <v>32</v>
      </c>
      <c r="E265" s="8"/>
      <c r="F265" s="8"/>
      <c r="G265" s="8"/>
      <c r="H265" s="8"/>
      <c r="I265" s="8"/>
      <c r="J265" s="8"/>
      <c r="K265" s="6"/>
    </row>
    <row r="266" spans="2:11" ht="15.75">
      <c r="B266" s="66" t="s">
        <v>108</v>
      </c>
      <c r="C266" s="80" t="s">
        <v>82</v>
      </c>
      <c r="D266" s="11" t="s">
        <v>27</v>
      </c>
      <c r="E266" s="8"/>
      <c r="F266" s="8"/>
      <c r="G266" s="8">
        <f>SUM(G267:G270)</f>
        <v>53230.399999999994</v>
      </c>
      <c r="H266" s="8">
        <f>SUM(H267:H270)</f>
        <v>29449.1</v>
      </c>
      <c r="I266" s="8"/>
      <c r="J266" s="8">
        <f>SUM(J267:J270)</f>
        <v>82679.5</v>
      </c>
      <c r="K266" s="6"/>
    </row>
    <row r="267" spans="2:11" ht="15.75">
      <c r="B267" s="83"/>
      <c r="C267" s="85"/>
      <c r="D267" s="11" t="s">
        <v>28</v>
      </c>
      <c r="E267" s="8"/>
      <c r="F267" s="8"/>
      <c r="G267" s="8">
        <v>3726.1</v>
      </c>
      <c r="H267" s="8">
        <v>2061.4</v>
      </c>
      <c r="I267" s="8"/>
      <c r="J267" s="8">
        <f>SUM(G267:I267)</f>
        <v>5787.5</v>
      </c>
      <c r="K267" s="6"/>
    </row>
    <row r="268" spans="2:11" ht="15.75">
      <c r="B268" s="83"/>
      <c r="C268" s="85"/>
      <c r="D268" s="11" t="s">
        <v>29</v>
      </c>
      <c r="E268" s="8"/>
      <c r="F268" s="8"/>
      <c r="G268" s="8">
        <v>14393.7</v>
      </c>
      <c r="H268" s="8">
        <v>13845.3</v>
      </c>
      <c r="I268" s="8"/>
      <c r="J268" s="8">
        <f>SUM(G268:I268)</f>
        <v>28239</v>
      </c>
      <c r="K268" s="6"/>
    </row>
    <row r="269" spans="2:11" ht="15.75">
      <c r="B269" s="83"/>
      <c r="C269" s="85"/>
      <c r="D269" s="11" t="s">
        <v>30</v>
      </c>
      <c r="E269" s="8"/>
      <c r="F269" s="8"/>
      <c r="G269" s="8">
        <v>35110.6</v>
      </c>
      <c r="H269" s="8">
        <v>13542.4</v>
      </c>
      <c r="I269" s="8"/>
      <c r="J269" s="8">
        <f>SUM(G269:I269)</f>
        <v>48653</v>
      </c>
      <c r="K269" s="6"/>
    </row>
    <row r="270" spans="2:11" ht="15.75">
      <c r="B270" s="83"/>
      <c r="C270" s="85"/>
      <c r="D270" s="11" t="s">
        <v>31</v>
      </c>
      <c r="E270" s="8"/>
      <c r="F270" s="8"/>
      <c r="G270" s="8">
        <v>0</v>
      </c>
      <c r="H270" s="8">
        <v>0</v>
      </c>
      <c r="I270" s="8"/>
      <c r="J270" s="8">
        <f>SUM(E270:I270)</f>
        <v>0</v>
      </c>
      <c r="K270" s="6"/>
    </row>
    <row r="271" spans="2:11" ht="67.5" customHeight="1">
      <c r="B271" s="84"/>
      <c r="C271" s="86"/>
      <c r="D271" s="12" t="s">
        <v>32</v>
      </c>
      <c r="E271" s="8"/>
      <c r="F271" s="8"/>
      <c r="G271" s="8"/>
      <c r="H271" s="8"/>
      <c r="I271" s="8"/>
      <c r="J271" s="8"/>
      <c r="K271" s="6"/>
    </row>
    <row r="272" spans="2:11" ht="15.75">
      <c r="B272" s="75" t="s">
        <v>87</v>
      </c>
      <c r="C272" s="49" t="s">
        <v>6</v>
      </c>
      <c r="D272" s="11" t="s">
        <v>27</v>
      </c>
      <c r="E272" s="8">
        <f aca="true" t="shared" si="13" ref="E272:J272">E273+E274+E275+E276+E277</f>
        <v>0</v>
      </c>
      <c r="F272" s="8">
        <f t="shared" si="13"/>
        <v>0</v>
      </c>
      <c r="G272" s="8">
        <f>G273+G274+G275+G276+G277</f>
        <v>0</v>
      </c>
      <c r="H272" s="8">
        <f>H273+H274+H275+H276+H277</f>
        <v>2800</v>
      </c>
      <c r="I272" s="8">
        <f>I273+I274+I275+I276+I277</f>
        <v>0</v>
      </c>
      <c r="J272" s="8">
        <f t="shared" si="13"/>
        <v>2800</v>
      </c>
      <c r="K272" s="6"/>
    </row>
    <row r="273" spans="2:11" ht="15.75">
      <c r="B273" s="75"/>
      <c r="C273" s="50"/>
      <c r="D273" s="11" t="s">
        <v>28</v>
      </c>
      <c r="E273" s="8">
        <v>0</v>
      </c>
      <c r="F273" s="8">
        <v>0</v>
      </c>
      <c r="G273" s="8">
        <v>0</v>
      </c>
      <c r="H273" s="8">
        <v>196</v>
      </c>
      <c r="I273" s="8">
        <v>0</v>
      </c>
      <c r="J273" s="8">
        <f>SUM(E273:I273)</f>
        <v>196</v>
      </c>
      <c r="K273" s="6"/>
    </row>
    <row r="274" spans="2:11" ht="15.75">
      <c r="B274" s="75"/>
      <c r="C274" s="50"/>
      <c r="D274" s="11" t="s">
        <v>29</v>
      </c>
      <c r="E274" s="8"/>
      <c r="F274" s="8"/>
      <c r="G274" s="8">
        <v>0</v>
      </c>
      <c r="H274" s="8">
        <v>2604</v>
      </c>
      <c r="I274" s="8">
        <v>0</v>
      </c>
      <c r="J274" s="8">
        <f>SUM(E274:I274)</f>
        <v>2604</v>
      </c>
      <c r="K274" s="6"/>
    </row>
    <row r="275" spans="2:11" ht="15.75">
      <c r="B275" s="75"/>
      <c r="C275" s="50"/>
      <c r="D275" s="11" t="s">
        <v>30</v>
      </c>
      <c r="E275" s="8"/>
      <c r="F275" s="8"/>
      <c r="G275" s="8"/>
      <c r="H275" s="8">
        <v>0</v>
      </c>
      <c r="I275" s="8"/>
      <c r="J275" s="8">
        <v>0</v>
      </c>
      <c r="K275" s="6"/>
    </row>
    <row r="276" spans="2:11" ht="15.75">
      <c r="B276" s="75"/>
      <c r="C276" s="50"/>
      <c r="D276" s="11" t="s">
        <v>31</v>
      </c>
      <c r="E276" s="8"/>
      <c r="F276" s="8"/>
      <c r="G276" s="8"/>
      <c r="H276" s="8"/>
      <c r="I276" s="8"/>
      <c r="J276" s="8">
        <v>0</v>
      </c>
      <c r="K276" s="6"/>
    </row>
    <row r="277" spans="2:11" ht="15.75">
      <c r="B277" s="75"/>
      <c r="C277" s="51"/>
      <c r="D277" s="12" t="s">
        <v>32</v>
      </c>
      <c r="E277" s="8"/>
      <c r="F277" s="8"/>
      <c r="G277" s="8"/>
      <c r="H277" s="8"/>
      <c r="I277" s="8"/>
      <c r="J277" s="8">
        <v>0</v>
      </c>
      <c r="K277" s="6"/>
    </row>
    <row r="278" spans="2:11" ht="15.75">
      <c r="B278" s="75" t="s">
        <v>88</v>
      </c>
      <c r="C278" s="49" t="s">
        <v>6</v>
      </c>
      <c r="D278" s="11" t="s">
        <v>27</v>
      </c>
      <c r="E278" s="13">
        <f>E279+E280+E281+E282+E283</f>
        <v>397.7</v>
      </c>
      <c r="F278" s="13">
        <f>F279+F280+F281+F282+F283</f>
        <v>724.8000000000001</v>
      </c>
      <c r="G278" s="8">
        <f>G279+G280+G281+G282+G283</f>
        <v>2670.3</v>
      </c>
      <c r="H278" s="8">
        <f>H279+H280+H281+H282+H283</f>
        <v>2811</v>
      </c>
      <c r="I278" s="8">
        <f>I279+I280+I281+I282+I283</f>
        <v>2186.3</v>
      </c>
      <c r="J278" s="13">
        <f>SUM(E278:I278)</f>
        <v>8790.1</v>
      </c>
      <c r="K278" s="17" t="s">
        <v>18</v>
      </c>
    </row>
    <row r="279" spans="2:11" ht="15.75">
      <c r="B279" s="75"/>
      <c r="C279" s="50"/>
      <c r="D279" s="11" t="s">
        <v>28</v>
      </c>
      <c r="E279" s="13">
        <v>247</v>
      </c>
      <c r="F279" s="13">
        <v>74.2</v>
      </c>
      <c r="G279" s="8">
        <v>197.4</v>
      </c>
      <c r="H279" s="8">
        <f>H285</f>
        <v>153</v>
      </c>
      <c r="I279" s="8">
        <v>153</v>
      </c>
      <c r="J279" s="13">
        <f>SUM(E279:I279)</f>
        <v>824.6</v>
      </c>
      <c r="K279" s="17" t="s">
        <v>18</v>
      </c>
    </row>
    <row r="280" spans="2:11" ht="15.75">
      <c r="B280" s="75"/>
      <c r="C280" s="50"/>
      <c r="D280" s="11" t="s">
        <v>29</v>
      </c>
      <c r="E280" s="13">
        <v>150.7</v>
      </c>
      <c r="F280" s="13">
        <v>650.6</v>
      </c>
      <c r="G280" s="8">
        <v>2472.9</v>
      </c>
      <c r="H280" s="8">
        <f>H286</f>
        <v>2658</v>
      </c>
      <c r="I280" s="8">
        <v>2033.3</v>
      </c>
      <c r="J280" s="13">
        <f aca="true" t="shared" si="14" ref="J280:J289">SUM(E280:I280)</f>
        <v>7965.5</v>
      </c>
      <c r="K280" s="17" t="s">
        <v>18</v>
      </c>
    </row>
    <row r="281" spans="2:11" ht="15.75">
      <c r="B281" s="75"/>
      <c r="C281" s="50"/>
      <c r="D281" s="11" t="s">
        <v>30</v>
      </c>
      <c r="E281" s="8"/>
      <c r="F281" s="8"/>
      <c r="G281" s="8"/>
      <c r="H281" s="8"/>
      <c r="I281" s="8"/>
      <c r="J281" s="13">
        <f t="shared" si="14"/>
        <v>0</v>
      </c>
      <c r="K281" s="6"/>
    </row>
    <row r="282" spans="2:11" ht="15.75">
      <c r="B282" s="75"/>
      <c r="C282" s="50"/>
      <c r="D282" s="11" t="s">
        <v>31</v>
      </c>
      <c r="E282" s="8"/>
      <c r="F282" s="8"/>
      <c r="G282" s="8"/>
      <c r="H282" s="8"/>
      <c r="I282" s="8"/>
      <c r="J282" s="13">
        <f t="shared" si="14"/>
        <v>0</v>
      </c>
      <c r="K282" s="6"/>
    </row>
    <row r="283" spans="2:11" ht="15.75">
      <c r="B283" s="75"/>
      <c r="C283" s="51"/>
      <c r="D283" s="12" t="s">
        <v>32</v>
      </c>
      <c r="E283" s="8"/>
      <c r="F283" s="8"/>
      <c r="G283" s="8"/>
      <c r="H283" s="8"/>
      <c r="I283" s="8"/>
      <c r="J283" s="13">
        <f t="shared" si="14"/>
        <v>0</v>
      </c>
      <c r="K283" s="6"/>
    </row>
    <row r="284" spans="2:11" ht="15.75">
      <c r="B284" s="76" t="s">
        <v>89</v>
      </c>
      <c r="C284" s="39" t="s">
        <v>38</v>
      </c>
      <c r="D284" s="11" t="s">
        <v>27</v>
      </c>
      <c r="E284" s="8"/>
      <c r="F284" s="8">
        <f>F285+F286+F287+F288+F289</f>
        <v>724.8000000000001</v>
      </c>
      <c r="G284" s="8">
        <f>G285+G286+G287+G288+G289</f>
        <v>2670.3</v>
      </c>
      <c r="H284" s="8">
        <f>H285+H286+H287+H288+H289</f>
        <v>2811</v>
      </c>
      <c r="I284" s="8">
        <f>I285+I286+I287+I288+I289</f>
        <v>2186.3</v>
      </c>
      <c r="J284" s="13">
        <f t="shared" si="14"/>
        <v>8392.400000000001</v>
      </c>
      <c r="K284" s="6"/>
    </row>
    <row r="285" spans="2:11" ht="15.75">
      <c r="B285" s="77"/>
      <c r="C285" s="39"/>
      <c r="D285" s="11" t="s">
        <v>28</v>
      </c>
      <c r="E285" s="8"/>
      <c r="F285" s="8">
        <v>74.2</v>
      </c>
      <c r="G285" s="8">
        <v>197.4</v>
      </c>
      <c r="H285" s="8">
        <v>153</v>
      </c>
      <c r="I285" s="8">
        <v>153</v>
      </c>
      <c r="J285" s="13">
        <f t="shared" si="14"/>
        <v>577.6</v>
      </c>
      <c r="K285" s="6"/>
    </row>
    <row r="286" spans="2:11" ht="15.75">
      <c r="B286" s="77"/>
      <c r="C286" s="39"/>
      <c r="D286" s="11" t="s">
        <v>29</v>
      </c>
      <c r="E286" s="8"/>
      <c r="F286" s="8">
        <v>650.6</v>
      </c>
      <c r="G286" s="8">
        <v>2472.9</v>
      </c>
      <c r="H286" s="8">
        <v>2658</v>
      </c>
      <c r="I286" s="8">
        <v>2033.3</v>
      </c>
      <c r="J286" s="13">
        <f t="shared" si="14"/>
        <v>7814.8</v>
      </c>
      <c r="K286" s="6"/>
    </row>
    <row r="287" spans="2:11" ht="15.75">
      <c r="B287" s="77"/>
      <c r="C287" s="39"/>
      <c r="D287" s="11" t="s">
        <v>30</v>
      </c>
      <c r="E287" s="8"/>
      <c r="F287" s="8"/>
      <c r="G287" s="8"/>
      <c r="H287" s="8"/>
      <c r="I287" s="8"/>
      <c r="J287" s="13">
        <f t="shared" si="14"/>
        <v>0</v>
      </c>
      <c r="K287" s="6"/>
    </row>
    <row r="288" spans="2:11" ht="15.75">
      <c r="B288" s="77"/>
      <c r="C288" s="39"/>
      <c r="D288" s="11" t="s">
        <v>31</v>
      </c>
      <c r="E288" s="8"/>
      <c r="F288" s="8"/>
      <c r="G288" s="8"/>
      <c r="H288" s="8"/>
      <c r="I288" s="8"/>
      <c r="J288" s="13">
        <f t="shared" si="14"/>
        <v>0</v>
      </c>
      <c r="K288" s="6"/>
    </row>
    <row r="289" spans="2:11" ht="15.75">
      <c r="B289" s="78"/>
      <c r="C289" s="39"/>
      <c r="D289" s="12" t="s">
        <v>32</v>
      </c>
      <c r="E289" s="8"/>
      <c r="F289" s="8"/>
      <c r="G289" s="8"/>
      <c r="H289" s="8"/>
      <c r="I289" s="8"/>
      <c r="J289" s="13">
        <f t="shared" si="14"/>
        <v>0</v>
      </c>
      <c r="K289" s="6"/>
    </row>
    <row r="290" spans="2:11" ht="15.75">
      <c r="B290" s="63" t="s">
        <v>90</v>
      </c>
      <c r="C290" s="39" t="s">
        <v>38</v>
      </c>
      <c r="D290" s="11" t="s">
        <v>27</v>
      </c>
      <c r="E290" s="8">
        <f>E291+E292+E293+E294+E295</f>
        <v>615.2</v>
      </c>
      <c r="F290" s="8">
        <f>F291+F292+F293+F294+F295</f>
        <v>3436.8999999999996</v>
      </c>
      <c r="G290" s="8">
        <f>G291+G292+G293+G294+G295</f>
        <v>4093.5</v>
      </c>
      <c r="H290" s="8">
        <f>H291+H292+H293+H294+H295</f>
        <v>2637</v>
      </c>
      <c r="I290" s="8">
        <f>I291+I292+I293+I294+I295</f>
        <v>2637</v>
      </c>
      <c r="J290" s="8">
        <f>I290+H290+G290+F290+E290</f>
        <v>13419.6</v>
      </c>
      <c r="K290" s="6"/>
    </row>
    <row r="291" spans="2:11" ht="15.75">
      <c r="B291" s="64"/>
      <c r="C291" s="39"/>
      <c r="D291" s="11" t="s">
        <v>28</v>
      </c>
      <c r="E291" s="8">
        <f>E297+E303</f>
        <v>615.2</v>
      </c>
      <c r="F291" s="8">
        <v>978.2</v>
      </c>
      <c r="G291" s="8">
        <f>G297</f>
        <v>1275.9</v>
      </c>
      <c r="H291" s="8">
        <v>184.6</v>
      </c>
      <c r="I291" s="8">
        <v>184.6</v>
      </c>
      <c r="J291" s="8">
        <f>I291+H291+G291+F291+E291</f>
        <v>3238.5</v>
      </c>
      <c r="K291" s="6"/>
    </row>
    <row r="292" spans="2:11" ht="15.75">
      <c r="B292" s="64"/>
      <c r="C292" s="39"/>
      <c r="D292" s="11" t="s">
        <v>29</v>
      </c>
      <c r="E292" s="8">
        <f>E298+E304</f>
        <v>0</v>
      </c>
      <c r="F292" s="8">
        <v>2458.7</v>
      </c>
      <c r="G292" s="8">
        <f>G298</f>
        <v>2817.6</v>
      </c>
      <c r="H292" s="8">
        <v>2452.4</v>
      </c>
      <c r="I292" s="8">
        <v>2452.4</v>
      </c>
      <c r="J292" s="8">
        <f>E292+F292+G292+H292+I292</f>
        <v>10181.099999999999</v>
      </c>
      <c r="K292" s="6"/>
    </row>
    <row r="293" spans="2:11" ht="15.75">
      <c r="B293" s="64"/>
      <c r="C293" s="39"/>
      <c r="D293" s="11" t="s">
        <v>30</v>
      </c>
      <c r="E293" s="8">
        <f>E299+E305</f>
        <v>0</v>
      </c>
      <c r="F293" s="8">
        <f>F299+F305</f>
        <v>0</v>
      </c>
      <c r="G293" s="8"/>
      <c r="H293" s="8"/>
      <c r="I293" s="8"/>
      <c r="J293" s="8">
        <f aca="true" t="shared" si="15" ref="J293:J331">E293+F293+G293+H293+I293</f>
        <v>0</v>
      </c>
      <c r="K293" s="6"/>
    </row>
    <row r="294" spans="2:11" ht="15.75">
      <c r="B294" s="64"/>
      <c r="C294" s="39"/>
      <c r="D294" s="11" t="s">
        <v>31</v>
      </c>
      <c r="E294" s="8">
        <f>E300+E306</f>
        <v>0</v>
      </c>
      <c r="F294" s="8">
        <f>F300+F306</f>
        <v>0</v>
      </c>
      <c r="G294" s="8"/>
      <c r="H294" s="8"/>
      <c r="I294" s="8"/>
      <c r="J294" s="8">
        <f t="shared" si="15"/>
        <v>0</v>
      </c>
      <c r="K294" s="6"/>
    </row>
    <row r="295" spans="2:11" ht="15.75">
      <c r="B295" s="65"/>
      <c r="C295" s="39"/>
      <c r="D295" s="12" t="s">
        <v>32</v>
      </c>
      <c r="E295" s="8">
        <f>E301+E307</f>
        <v>0</v>
      </c>
      <c r="F295" s="8">
        <f>F301+F307</f>
        <v>0</v>
      </c>
      <c r="G295" s="8"/>
      <c r="H295" s="8"/>
      <c r="I295" s="8"/>
      <c r="J295" s="8">
        <f t="shared" si="15"/>
        <v>0</v>
      </c>
      <c r="K295" s="6"/>
    </row>
    <row r="296" spans="2:11" ht="15.75">
      <c r="B296" s="76" t="s">
        <v>91</v>
      </c>
      <c r="C296" s="39" t="s">
        <v>38</v>
      </c>
      <c r="D296" s="11" t="s">
        <v>27</v>
      </c>
      <c r="E296" s="8"/>
      <c r="F296" s="8">
        <f>F297+F298+F299+F300+F301</f>
        <v>2643.8999999999996</v>
      </c>
      <c r="G296" s="8">
        <f>G297+G298</f>
        <v>4093.5</v>
      </c>
      <c r="H296" s="8">
        <f>H297+H298</f>
        <v>2637</v>
      </c>
      <c r="I296" s="8">
        <f>I297+I298</f>
        <v>2637</v>
      </c>
      <c r="J296" s="8">
        <f t="shared" si="15"/>
        <v>12011.4</v>
      </c>
      <c r="K296" s="6"/>
    </row>
    <row r="297" spans="2:11" ht="15.75">
      <c r="B297" s="77"/>
      <c r="C297" s="39"/>
      <c r="D297" s="11" t="s">
        <v>28</v>
      </c>
      <c r="E297" s="8"/>
      <c r="F297" s="8">
        <v>185.2</v>
      </c>
      <c r="G297" s="8">
        <v>1275.9</v>
      </c>
      <c r="H297" s="8">
        <v>184.6</v>
      </c>
      <c r="I297" s="8">
        <v>184.6</v>
      </c>
      <c r="J297" s="8">
        <f t="shared" si="15"/>
        <v>1830.3</v>
      </c>
      <c r="K297" s="6"/>
    </row>
    <row r="298" spans="2:11" ht="15.75">
      <c r="B298" s="77"/>
      <c r="C298" s="39"/>
      <c r="D298" s="11" t="s">
        <v>29</v>
      </c>
      <c r="E298" s="8"/>
      <c r="F298" s="8">
        <v>2458.7</v>
      </c>
      <c r="G298" s="8">
        <v>2817.6</v>
      </c>
      <c r="H298" s="8">
        <v>2452.4</v>
      </c>
      <c r="I298" s="8">
        <v>2452.4</v>
      </c>
      <c r="J298" s="8">
        <f t="shared" si="15"/>
        <v>10181.099999999999</v>
      </c>
      <c r="K298" s="6"/>
    </row>
    <row r="299" spans="2:11" ht="15.75">
      <c r="B299" s="77"/>
      <c r="C299" s="39"/>
      <c r="D299" s="11" t="s">
        <v>30</v>
      </c>
      <c r="E299" s="8"/>
      <c r="F299" s="8"/>
      <c r="G299" s="8"/>
      <c r="H299" s="8"/>
      <c r="I299" s="8"/>
      <c r="J299" s="8">
        <f t="shared" si="15"/>
        <v>0</v>
      </c>
      <c r="K299" s="6"/>
    </row>
    <row r="300" spans="2:11" ht="15.75">
      <c r="B300" s="77"/>
      <c r="C300" s="39"/>
      <c r="D300" s="11" t="s">
        <v>31</v>
      </c>
      <c r="E300" s="8"/>
      <c r="F300" s="8"/>
      <c r="G300" s="8"/>
      <c r="H300" s="8"/>
      <c r="I300" s="8"/>
      <c r="J300" s="8">
        <f t="shared" si="15"/>
        <v>0</v>
      </c>
      <c r="K300" s="6"/>
    </row>
    <row r="301" spans="2:11" ht="15.75">
      <c r="B301" s="78"/>
      <c r="C301" s="39"/>
      <c r="D301" s="12" t="s">
        <v>32</v>
      </c>
      <c r="E301" s="8"/>
      <c r="F301" s="8"/>
      <c r="G301" s="8"/>
      <c r="H301" s="8"/>
      <c r="I301" s="8"/>
      <c r="J301" s="8">
        <f t="shared" si="15"/>
        <v>0</v>
      </c>
      <c r="K301" s="6"/>
    </row>
    <row r="302" spans="2:11" ht="15.75">
      <c r="B302" s="54" t="s">
        <v>92</v>
      </c>
      <c r="C302" s="39" t="s">
        <v>61</v>
      </c>
      <c r="D302" s="11" t="s">
        <v>27</v>
      </c>
      <c r="E302" s="8">
        <f>E303+E304+E305+E306+E307</f>
        <v>615.2</v>
      </c>
      <c r="F302" s="8">
        <f>F303+F304+F305+F306+F307</f>
        <v>793</v>
      </c>
      <c r="G302" s="5">
        <f>G303+G304+G305+G306+G307</f>
        <v>0</v>
      </c>
      <c r="H302" s="5">
        <f>H303+H304+H305+H306+H307</f>
        <v>0</v>
      </c>
      <c r="I302" s="5">
        <f>I303+I304+I305+I306+I307</f>
        <v>0</v>
      </c>
      <c r="J302" s="8">
        <f t="shared" si="15"/>
        <v>1408.2</v>
      </c>
      <c r="K302" s="6"/>
    </row>
    <row r="303" spans="2:11" ht="15.75">
      <c r="B303" s="54"/>
      <c r="C303" s="39"/>
      <c r="D303" s="11" t="s">
        <v>28</v>
      </c>
      <c r="E303" s="8">
        <v>615.2</v>
      </c>
      <c r="F303" s="8">
        <v>793</v>
      </c>
      <c r="G303" s="5">
        <f>G309+G315+G321</f>
        <v>0</v>
      </c>
      <c r="H303" s="5">
        <f>H309+H315+H321</f>
        <v>0</v>
      </c>
      <c r="I303" s="5">
        <f>I309+I315+I321</f>
        <v>0</v>
      </c>
      <c r="J303" s="8">
        <f t="shared" si="15"/>
        <v>1408.2</v>
      </c>
      <c r="K303" s="6"/>
    </row>
    <row r="304" spans="2:11" ht="15.75">
      <c r="B304" s="54"/>
      <c r="C304" s="39"/>
      <c r="D304" s="11" t="s">
        <v>29</v>
      </c>
      <c r="E304" s="8">
        <v>0</v>
      </c>
      <c r="F304" s="8"/>
      <c r="G304" s="8">
        <f aca="true" t="shared" si="16" ref="G304:I307">G310+G316+G322</f>
        <v>0</v>
      </c>
      <c r="H304" s="8">
        <f t="shared" si="16"/>
        <v>0</v>
      </c>
      <c r="I304" s="8">
        <f t="shared" si="16"/>
        <v>0</v>
      </c>
      <c r="J304" s="8">
        <f t="shared" si="15"/>
        <v>0</v>
      </c>
      <c r="K304" s="6"/>
    </row>
    <row r="305" spans="2:11" ht="15.75">
      <c r="B305" s="54"/>
      <c r="C305" s="39"/>
      <c r="D305" s="11" t="s">
        <v>30</v>
      </c>
      <c r="E305" s="8"/>
      <c r="F305" s="8"/>
      <c r="G305" s="8">
        <f t="shared" si="16"/>
        <v>0</v>
      </c>
      <c r="H305" s="8">
        <f t="shared" si="16"/>
        <v>0</v>
      </c>
      <c r="I305" s="8">
        <f t="shared" si="16"/>
        <v>0</v>
      </c>
      <c r="J305" s="8">
        <f t="shared" si="15"/>
        <v>0</v>
      </c>
      <c r="K305" s="6"/>
    </row>
    <row r="306" spans="2:11" ht="15.75">
      <c r="B306" s="54"/>
      <c r="C306" s="39"/>
      <c r="D306" s="11" t="s">
        <v>31</v>
      </c>
      <c r="E306" s="8"/>
      <c r="F306" s="8"/>
      <c r="G306" s="8">
        <f t="shared" si="16"/>
        <v>0</v>
      </c>
      <c r="H306" s="8">
        <f t="shared" si="16"/>
        <v>0</v>
      </c>
      <c r="I306" s="8">
        <f t="shared" si="16"/>
        <v>0</v>
      </c>
      <c r="J306" s="8">
        <f t="shared" si="15"/>
        <v>0</v>
      </c>
      <c r="K306" s="6"/>
    </row>
    <row r="307" spans="2:11" ht="15.75">
      <c r="B307" s="54"/>
      <c r="C307" s="39"/>
      <c r="D307" s="12" t="s">
        <v>32</v>
      </c>
      <c r="E307" s="8"/>
      <c r="F307" s="8"/>
      <c r="G307" s="8">
        <f t="shared" si="16"/>
        <v>0</v>
      </c>
      <c r="H307" s="8">
        <f t="shared" si="16"/>
        <v>0</v>
      </c>
      <c r="I307" s="8">
        <f t="shared" si="16"/>
        <v>0</v>
      </c>
      <c r="J307" s="8">
        <f t="shared" si="15"/>
        <v>0</v>
      </c>
      <c r="K307" s="6"/>
    </row>
    <row r="308" spans="2:11" ht="15.75">
      <c r="B308" s="79" t="s">
        <v>93</v>
      </c>
      <c r="C308" s="49" t="s">
        <v>6</v>
      </c>
      <c r="D308" s="11" t="s">
        <v>27</v>
      </c>
      <c r="E308" s="8">
        <f>E309+E310+E311+E312+E313</f>
        <v>10401.8</v>
      </c>
      <c r="F308" s="8">
        <f>F309+F310+F311+F312+F313</f>
        <v>0</v>
      </c>
      <c r="G308" s="8">
        <f>G309</f>
        <v>0</v>
      </c>
      <c r="H308" s="8">
        <f>H309</f>
        <v>0</v>
      </c>
      <c r="I308" s="8">
        <f>I309</f>
        <v>0</v>
      </c>
      <c r="J308" s="8">
        <f t="shared" si="15"/>
        <v>10401.8</v>
      </c>
      <c r="K308" s="6"/>
    </row>
    <row r="309" spans="2:11" ht="15.75">
      <c r="B309" s="87"/>
      <c r="C309" s="50"/>
      <c r="D309" s="11" t="s">
        <v>28</v>
      </c>
      <c r="E309" s="8">
        <v>3411.9</v>
      </c>
      <c r="F309" s="8">
        <v>0</v>
      </c>
      <c r="G309" s="8">
        <v>0</v>
      </c>
      <c r="H309" s="8">
        <v>0</v>
      </c>
      <c r="I309" s="8">
        <v>0</v>
      </c>
      <c r="J309" s="8">
        <f t="shared" si="15"/>
        <v>3411.9</v>
      </c>
      <c r="K309" s="6"/>
    </row>
    <row r="310" spans="2:11" ht="15.75">
      <c r="B310" s="87"/>
      <c r="C310" s="50"/>
      <c r="D310" s="11" t="s">
        <v>29</v>
      </c>
      <c r="E310" s="8">
        <v>6989.9</v>
      </c>
      <c r="F310" s="8">
        <v>0</v>
      </c>
      <c r="G310" s="8"/>
      <c r="H310" s="8"/>
      <c r="I310" s="8"/>
      <c r="J310" s="8">
        <f t="shared" si="15"/>
        <v>6989.9</v>
      </c>
      <c r="K310" s="6"/>
    </row>
    <row r="311" spans="2:11" ht="15.75">
      <c r="B311" s="87"/>
      <c r="C311" s="50"/>
      <c r="D311" s="11" t="s">
        <v>30</v>
      </c>
      <c r="E311" s="8"/>
      <c r="F311" s="8"/>
      <c r="G311" s="8"/>
      <c r="H311" s="8"/>
      <c r="I311" s="8"/>
      <c r="J311" s="8">
        <f t="shared" si="15"/>
        <v>0</v>
      </c>
      <c r="K311" s="6"/>
    </row>
    <row r="312" spans="2:11" ht="15.75">
      <c r="B312" s="87"/>
      <c r="C312" s="50"/>
      <c r="D312" s="11" t="s">
        <v>31</v>
      </c>
      <c r="E312" s="8"/>
      <c r="F312" s="8"/>
      <c r="G312" s="8"/>
      <c r="H312" s="8"/>
      <c r="I312" s="8"/>
      <c r="J312" s="8">
        <f t="shared" si="15"/>
        <v>0</v>
      </c>
      <c r="K312" s="6"/>
    </row>
    <row r="313" spans="2:11" ht="15.75">
      <c r="B313" s="88"/>
      <c r="C313" s="51"/>
      <c r="D313" s="12" t="s">
        <v>32</v>
      </c>
      <c r="E313" s="8"/>
      <c r="F313" s="8"/>
      <c r="G313" s="8"/>
      <c r="H313" s="8"/>
      <c r="I313" s="8"/>
      <c r="J313" s="8">
        <f t="shared" si="15"/>
        <v>0</v>
      </c>
      <c r="K313" s="6"/>
    </row>
    <row r="314" spans="2:11" ht="15.75">
      <c r="B314" s="55" t="s">
        <v>94</v>
      </c>
      <c r="C314" s="39" t="s">
        <v>61</v>
      </c>
      <c r="D314" s="11" t="s">
        <v>27</v>
      </c>
      <c r="E314" s="8"/>
      <c r="F314" s="8">
        <f>F315+F316+F317+F318+F319</f>
        <v>0</v>
      </c>
      <c r="G314" s="8">
        <f>G315+G316+G317+G318</f>
        <v>0</v>
      </c>
      <c r="H314" s="8">
        <f>H315+H316+H317+H318</f>
        <v>0</v>
      </c>
      <c r="I314" s="8">
        <f>I315+I316+I317+I318</f>
        <v>0</v>
      </c>
      <c r="J314" s="8">
        <f t="shared" si="15"/>
        <v>0</v>
      </c>
      <c r="K314" s="6"/>
    </row>
    <row r="315" spans="2:11" ht="15.75">
      <c r="B315" s="56"/>
      <c r="C315" s="39"/>
      <c r="D315" s="11" t="s">
        <v>28</v>
      </c>
      <c r="E315" s="8"/>
      <c r="F315" s="8">
        <v>0</v>
      </c>
      <c r="G315" s="8">
        <v>0</v>
      </c>
      <c r="H315" s="8">
        <v>0</v>
      </c>
      <c r="I315" s="8">
        <v>0</v>
      </c>
      <c r="J315" s="8">
        <f t="shared" si="15"/>
        <v>0</v>
      </c>
      <c r="K315" s="6"/>
    </row>
    <row r="316" spans="2:11" ht="15.75">
      <c r="B316" s="56"/>
      <c r="C316" s="39"/>
      <c r="D316" s="11" t="s">
        <v>29</v>
      </c>
      <c r="E316" s="8"/>
      <c r="F316" s="8">
        <v>0</v>
      </c>
      <c r="G316" s="8"/>
      <c r="H316" s="8"/>
      <c r="I316" s="8"/>
      <c r="J316" s="8">
        <f t="shared" si="15"/>
        <v>0</v>
      </c>
      <c r="K316" s="6"/>
    </row>
    <row r="317" spans="2:11" ht="15.75">
      <c r="B317" s="56"/>
      <c r="C317" s="39"/>
      <c r="D317" s="11" t="s">
        <v>30</v>
      </c>
      <c r="E317" s="8"/>
      <c r="F317" s="8"/>
      <c r="G317" s="8"/>
      <c r="H317" s="8"/>
      <c r="I317" s="8"/>
      <c r="J317" s="8">
        <f t="shared" si="15"/>
        <v>0</v>
      </c>
      <c r="K317" s="6"/>
    </row>
    <row r="318" spans="2:11" ht="15.75">
      <c r="B318" s="56"/>
      <c r="C318" s="39"/>
      <c r="D318" s="11" t="s">
        <v>31</v>
      </c>
      <c r="E318" s="8"/>
      <c r="F318" s="8"/>
      <c r="G318" s="8"/>
      <c r="H318" s="8"/>
      <c r="I318" s="8"/>
      <c r="J318" s="8">
        <f t="shared" si="15"/>
        <v>0</v>
      </c>
      <c r="K318" s="6"/>
    </row>
    <row r="319" spans="2:11" ht="15.75">
      <c r="B319" s="57"/>
      <c r="C319" s="39"/>
      <c r="D319" s="12" t="s">
        <v>32</v>
      </c>
      <c r="E319" s="8"/>
      <c r="F319" s="8"/>
      <c r="G319" s="8"/>
      <c r="H319" s="8"/>
      <c r="I319" s="8"/>
      <c r="J319" s="8">
        <f t="shared" si="15"/>
        <v>0</v>
      </c>
      <c r="K319" s="6"/>
    </row>
    <row r="320" spans="2:11" ht="15.75">
      <c r="B320" s="55" t="s">
        <v>95</v>
      </c>
      <c r="C320" s="39" t="s">
        <v>61</v>
      </c>
      <c r="D320" s="11" t="s">
        <v>27</v>
      </c>
      <c r="E320" s="8"/>
      <c r="F320" s="8"/>
      <c r="G320" s="8">
        <f>G321+G322+G323+G324</f>
        <v>0</v>
      </c>
      <c r="H320" s="8">
        <f>H321+H322+H323+H324</f>
        <v>0</v>
      </c>
      <c r="I320" s="8">
        <f>I321+I322+I323+I324</f>
        <v>0</v>
      </c>
      <c r="J320" s="8">
        <f t="shared" si="15"/>
        <v>0</v>
      </c>
      <c r="K320" s="6"/>
    </row>
    <row r="321" spans="2:11" ht="15.75">
      <c r="B321" s="56"/>
      <c r="C321" s="39"/>
      <c r="D321" s="11" t="s">
        <v>28</v>
      </c>
      <c r="E321" s="8"/>
      <c r="F321" s="8"/>
      <c r="G321" s="8">
        <v>0</v>
      </c>
      <c r="H321" s="8">
        <v>0</v>
      </c>
      <c r="I321" s="8">
        <v>0</v>
      </c>
      <c r="J321" s="8">
        <f t="shared" si="15"/>
        <v>0</v>
      </c>
      <c r="K321" s="6"/>
    </row>
    <row r="322" spans="2:11" ht="15.75">
      <c r="B322" s="56"/>
      <c r="C322" s="39"/>
      <c r="D322" s="11" t="s">
        <v>29</v>
      </c>
      <c r="E322" s="8"/>
      <c r="F322" s="8"/>
      <c r="G322" s="8"/>
      <c r="H322" s="8"/>
      <c r="I322" s="8"/>
      <c r="J322" s="8">
        <f t="shared" si="15"/>
        <v>0</v>
      </c>
      <c r="K322" s="6"/>
    </row>
    <row r="323" spans="2:11" ht="15.75">
      <c r="B323" s="56"/>
      <c r="C323" s="39"/>
      <c r="D323" s="11" t="s">
        <v>30</v>
      </c>
      <c r="E323" s="8"/>
      <c r="F323" s="8"/>
      <c r="G323" s="8"/>
      <c r="H323" s="8"/>
      <c r="I323" s="8"/>
      <c r="J323" s="8">
        <f t="shared" si="15"/>
        <v>0</v>
      </c>
      <c r="K323" s="6"/>
    </row>
    <row r="324" spans="2:11" ht="15.75">
      <c r="B324" s="56"/>
      <c r="C324" s="39"/>
      <c r="D324" s="11" t="s">
        <v>31</v>
      </c>
      <c r="E324" s="8"/>
      <c r="F324" s="8"/>
      <c r="G324" s="8"/>
      <c r="H324" s="8"/>
      <c r="I324" s="8"/>
      <c r="J324" s="8">
        <f t="shared" si="15"/>
        <v>0</v>
      </c>
      <c r="K324" s="6"/>
    </row>
    <row r="325" spans="2:11" ht="15.75">
      <c r="B325" s="57"/>
      <c r="C325" s="39"/>
      <c r="D325" s="12" t="s">
        <v>32</v>
      </c>
      <c r="E325" s="8"/>
      <c r="F325" s="8"/>
      <c r="G325" s="8"/>
      <c r="H325" s="8"/>
      <c r="I325" s="8"/>
      <c r="J325" s="8">
        <f t="shared" si="15"/>
        <v>0</v>
      </c>
      <c r="K325" s="6"/>
    </row>
    <row r="326" spans="2:11" ht="15.75">
      <c r="B326" s="63" t="s">
        <v>96</v>
      </c>
      <c r="C326" s="49" t="s">
        <v>6</v>
      </c>
      <c r="D326" s="18" t="s">
        <v>27</v>
      </c>
      <c r="E326" s="5">
        <f>E327+E328+E329+E330+E331</f>
        <v>319.7</v>
      </c>
      <c r="F326" s="5">
        <f>F327+F328+F329+F330+F331</f>
        <v>0</v>
      </c>
      <c r="G326" s="8">
        <v>0</v>
      </c>
      <c r="H326" s="8">
        <f>H327+H328+H329+H330</f>
        <v>0</v>
      </c>
      <c r="I326" s="8">
        <f>I327+I328+I329+I330</f>
        <v>0</v>
      </c>
      <c r="J326" s="5">
        <f t="shared" si="15"/>
        <v>319.7</v>
      </c>
      <c r="K326" s="6"/>
    </row>
    <row r="327" spans="2:11" ht="15.75">
      <c r="B327" s="64"/>
      <c r="C327" s="50"/>
      <c r="D327" s="18" t="s">
        <v>28</v>
      </c>
      <c r="E327" s="5">
        <f>E333+E339+E345</f>
        <v>319.7</v>
      </c>
      <c r="F327" s="5">
        <f>F333+F339+F345</f>
        <v>0</v>
      </c>
      <c r="G327" s="8">
        <v>0</v>
      </c>
      <c r="H327" s="8">
        <v>0</v>
      </c>
      <c r="I327" s="8">
        <f>I333+I339</f>
        <v>0</v>
      </c>
      <c r="J327" s="5">
        <f t="shared" si="15"/>
        <v>319.7</v>
      </c>
      <c r="K327" s="6"/>
    </row>
    <row r="328" spans="2:11" ht="15.75">
      <c r="B328" s="64"/>
      <c r="C328" s="50"/>
      <c r="D328" s="11" t="s">
        <v>29</v>
      </c>
      <c r="E328" s="8">
        <f aca="true" t="shared" si="17" ref="E328:F331">E334+E340+E346</f>
        <v>0</v>
      </c>
      <c r="F328" s="8">
        <f t="shared" si="17"/>
        <v>0</v>
      </c>
      <c r="G328" s="13">
        <v>0</v>
      </c>
      <c r="H328" s="13"/>
      <c r="I328" s="13">
        <f>I340</f>
        <v>0</v>
      </c>
      <c r="J328" s="8">
        <f t="shared" si="15"/>
        <v>0</v>
      </c>
      <c r="K328" s="6"/>
    </row>
    <row r="329" spans="2:11" ht="15.75">
      <c r="B329" s="64"/>
      <c r="C329" s="50"/>
      <c r="D329" s="11" t="s">
        <v>30</v>
      </c>
      <c r="E329" s="8">
        <f t="shared" si="17"/>
        <v>0</v>
      </c>
      <c r="F329" s="8">
        <f t="shared" si="17"/>
        <v>0</v>
      </c>
      <c r="G329" s="13">
        <v>0</v>
      </c>
      <c r="H329" s="13"/>
      <c r="I329" s="13"/>
      <c r="J329" s="8">
        <f t="shared" si="15"/>
        <v>0</v>
      </c>
      <c r="K329" s="6"/>
    </row>
    <row r="330" spans="2:11" ht="15.75">
      <c r="B330" s="64"/>
      <c r="C330" s="50"/>
      <c r="D330" s="11" t="s">
        <v>31</v>
      </c>
      <c r="E330" s="8">
        <f t="shared" si="17"/>
        <v>0</v>
      </c>
      <c r="F330" s="8">
        <f t="shared" si="17"/>
        <v>0</v>
      </c>
      <c r="G330" s="13"/>
      <c r="H330" s="13"/>
      <c r="I330" s="13"/>
      <c r="J330" s="8">
        <f t="shared" si="15"/>
        <v>0</v>
      </c>
      <c r="K330" s="6"/>
    </row>
    <row r="331" spans="2:11" ht="15.75">
      <c r="B331" s="65"/>
      <c r="C331" s="51"/>
      <c r="D331" s="11" t="s">
        <v>32</v>
      </c>
      <c r="E331" s="8">
        <f t="shared" si="17"/>
        <v>0</v>
      </c>
      <c r="F331" s="8">
        <f t="shared" si="17"/>
        <v>0</v>
      </c>
      <c r="G331" s="8"/>
      <c r="H331" s="8"/>
      <c r="I331" s="8"/>
      <c r="J331" s="8">
        <f t="shared" si="15"/>
        <v>0</v>
      </c>
      <c r="K331" s="6"/>
    </row>
    <row r="332" spans="2:11" ht="15.75">
      <c r="B332" s="63" t="s">
        <v>97</v>
      </c>
      <c r="C332" s="49" t="s">
        <v>6</v>
      </c>
      <c r="D332" s="11" t="s">
        <v>27</v>
      </c>
      <c r="E332" s="8">
        <f>E333+E334+E335+E336</f>
        <v>0</v>
      </c>
      <c r="F332" s="8">
        <f>F333+F334+F335+F336</f>
        <v>0</v>
      </c>
      <c r="G332" s="8">
        <f>G333+G334+G335+G336+G337</f>
        <v>0</v>
      </c>
      <c r="H332" s="8">
        <f>H333+H334+H335+H336+H337</f>
        <v>0</v>
      </c>
      <c r="I332" s="8">
        <f>I333+I334+I335+I336+I337</f>
        <v>0</v>
      </c>
      <c r="J332" s="8">
        <f>I332+H332+G332+F332+E332</f>
        <v>0</v>
      </c>
      <c r="K332" s="6"/>
    </row>
    <row r="333" spans="2:11" ht="15.75">
      <c r="B333" s="64"/>
      <c r="C333" s="50"/>
      <c r="D333" s="11" t="s">
        <v>28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0</v>
      </c>
      <c r="K333" s="6"/>
    </row>
    <row r="334" spans="2:11" ht="15.75">
      <c r="B334" s="64"/>
      <c r="C334" s="50"/>
      <c r="D334" s="11" t="s">
        <v>29</v>
      </c>
      <c r="E334" s="8"/>
      <c r="F334" s="8"/>
      <c r="G334" s="8"/>
      <c r="H334" s="8"/>
      <c r="I334" s="8">
        <v>0</v>
      </c>
      <c r="J334" s="8"/>
      <c r="K334" s="6"/>
    </row>
    <row r="335" spans="2:11" ht="15.75">
      <c r="B335" s="64"/>
      <c r="C335" s="50"/>
      <c r="D335" s="11" t="s">
        <v>30</v>
      </c>
      <c r="E335" s="8"/>
      <c r="F335" s="8"/>
      <c r="G335" s="8"/>
      <c r="H335" s="8"/>
      <c r="I335" s="8">
        <v>0</v>
      </c>
      <c r="J335" s="8"/>
      <c r="K335" s="6"/>
    </row>
    <row r="336" spans="2:11" ht="15.75">
      <c r="B336" s="64"/>
      <c r="C336" s="50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65"/>
      <c r="C337" s="51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63" t="s">
        <v>98</v>
      </c>
      <c r="C338" s="49" t="s">
        <v>6</v>
      </c>
      <c r="D338" s="11" t="s">
        <v>27</v>
      </c>
      <c r="E338" s="8">
        <f>E339+E340+E341+E342</f>
        <v>0</v>
      </c>
      <c r="F338" s="8">
        <f>F339+F340+F341+F342</f>
        <v>0</v>
      </c>
      <c r="G338" s="8">
        <f>G339+G340+G341+G342+G343</f>
        <v>0</v>
      </c>
      <c r="H338" s="8">
        <f>H339+H340+H341+H342+H343</f>
        <v>0</v>
      </c>
      <c r="I338" s="8">
        <v>0</v>
      </c>
      <c r="J338" s="8">
        <f>I338+H338+G338+F338+E338</f>
        <v>0</v>
      </c>
      <c r="K338" s="6"/>
    </row>
    <row r="339" spans="2:11" ht="15.75">
      <c r="B339" s="64"/>
      <c r="C339" s="50"/>
      <c r="D339" s="11" t="s">
        <v>28</v>
      </c>
      <c r="E339" s="8">
        <v>0</v>
      </c>
      <c r="F339" s="8">
        <v>0</v>
      </c>
      <c r="G339" s="8">
        <v>0</v>
      </c>
      <c r="H339" s="8"/>
      <c r="I339" s="8">
        <v>0</v>
      </c>
      <c r="J339" s="8">
        <f>I339+H339+G339+F339+E339</f>
        <v>0</v>
      </c>
      <c r="K339" s="6"/>
    </row>
    <row r="340" spans="2:11" ht="15.75">
      <c r="B340" s="64"/>
      <c r="C340" s="50"/>
      <c r="D340" s="11" t="s">
        <v>29</v>
      </c>
      <c r="E340" s="8"/>
      <c r="F340" s="8"/>
      <c r="G340" s="8">
        <v>0</v>
      </c>
      <c r="H340" s="8"/>
      <c r="I340" s="8">
        <v>0</v>
      </c>
      <c r="J340" s="8"/>
      <c r="K340" s="6"/>
    </row>
    <row r="341" spans="2:11" ht="15.75">
      <c r="B341" s="64"/>
      <c r="C341" s="50"/>
      <c r="D341" s="11" t="s">
        <v>30</v>
      </c>
      <c r="E341" s="8"/>
      <c r="F341" s="8"/>
      <c r="G341" s="8">
        <v>0</v>
      </c>
      <c r="H341" s="8"/>
      <c r="I341" s="8">
        <v>0</v>
      </c>
      <c r="J341" s="8"/>
      <c r="K341" s="6"/>
    </row>
    <row r="342" spans="2:11" ht="15.75">
      <c r="B342" s="64"/>
      <c r="C342" s="50"/>
      <c r="D342" s="11" t="s">
        <v>31</v>
      </c>
      <c r="E342" s="8"/>
      <c r="F342" s="8"/>
      <c r="G342" s="8"/>
      <c r="H342" s="8"/>
      <c r="I342" s="8"/>
      <c r="J342" s="8"/>
      <c r="K342" s="6"/>
    </row>
    <row r="343" spans="2:11" ht="15.75">
      <c r="B343" s="65"/>
      <c r="C343" s="51"/>
      <c r="D343" s="11" t="s">
        <v>32</v>
      </c>
      <c r="E343" s="8"/>
      <c r="F343" s="8"/>
      <c r="G343" s="8"/>
      <c r="H343" s="8"/>
      <c r="I343" s="8"/>
      <c r="J343" s="8"/>
      <c r="K343" s="6"/>
    </row>
    <row r="344" spans="2:11" ht="15.75">
      <c r="B344" s="63" t="s">
        <v>99</v>
      </c>
      <c r="C344" s="49" t="s">
        <v>6</v>
      </c>
      <c r="D344" s="11" t="s">
        <v>27</v>
      </c>
      <c r="E344" s="8">
        <f aca="true" t="shared" si="18" ref="E344:J344">E345+E346+E347+E348</f>
        <v>319.7</v>
      </c>
      <c r="F344" s="8">
        <f t="shared" si="18"/>
        <v>0</v>
      </c>
      <c r="G344" s="8">
        <f>G345+G346+G347+G348</f>
        <v>0</v>
      </c>
      <c r="H344" s="8">
        <f>H345+H346+H347+H348</f>
        <v>0</v>
      </c>
      <c r="I344" s="8">
        <f>I345+I346+I347+I348</f>
        <v>0</v>
      </c>
      <c r="J344" s="8">
        <f t="shared" si="18"/>
        <v>319.7</v>
      </c>
      <c r="K344" s="6"/>
    </row>
    <row r="345" spans="2:11" ht="15.75">
      <c r="B345" s="64"/>
      <c r="C345" s="50"/>
      <c r="D345" s="11" t="s">
        <v>28</v>
      </c>
      <c r="E345" s="8">
        <v>319.7</v>
      </c>
      <c r="F345" s="8">
        <v>0</v>
      </c>
      <c r="G345" s="8">
        <v>0</v>
      </c>
      <c r="H345" s="8">
        <v>0</v>
      </c>
      <c r="I345" s="8">
        <v>0</v>
      </c>
      <c r="J345" s="8">
        <f>I345+H345+G345+F345+E345</f>
        <v>319.7</v>
      </c>
      <c r="K345" s="6"/>
    </row>
    <row r="346" spans="2:11" ht="15.75">
      <c r="B346" s="64"/>
      <c r="C346" s="50"/>
      <c r="D346" s="11" t="s">
        <v>29</v>
      </c>
      <c r="E346" s="8"/>
      <c r="F346" s="8"/>
      <c r="G346" s="8"/>
      <c r="H346" s="8"/>
      <c r="I346" s="8"/>
      <c r="J346" s="8"/>
      <c r="K346" s="6"/>
    </row>
    <row r="347" spans="2:11" ht="15.75">
      <c r="B347" s="64"/>
      <c r="C347" s="50"/>
      <c r="D347" s="11" t="s">
        <v>30</v>
      </c>
      <c r="E347" s="8"/>
      <c r="F347" s="8"/>
      <c r="G347" s="8"/>
      <c r="H347" s="8"/>
      <c r="I347" s="8"/>
      <c r="J347" s="8"/>
      <c r="K347" s="6"/>
    </row>
    <row r="348" spans="2:11" ht="15.75">
      <c r="B348" s="64"/>
      <c r="C348" s="50"/>
      <c r="D348" s="11" t="s">
        <v>31</v>
      </c>
      <c r="E348" s="8"/>
      <c r="F348" s="8"/>
      <c r="G348" s="8"/>
      <c r="H348" s="8"/>
      <c r="I348" s="8"/>
      <c r="J348" s="8"/>
      <c r="K348" s="6"/>
    </row>
    <row r="349" spans="2:11" ht="15.75">
      <c r="B349" s="65"/>
      <c r="C349" s="51"/>
      <c r="D349" s="11" t="s">
        <v>32</v>
      </c>
      <c r="E349" s="8"/>
      <c r="F349" s="8"/>
      <c r="G349" s="8"/>
      <c r="H349" s="8"/>
      <c r="I349" s="8"/>
      <c r="J349" s="8"/>
      <c r="K349" s="6"/>
    </row>
    <row r="350" spans="2:11" ht="15.75">
      <c r="B350" s="63" t="s">
        <v>100</v>
      </c>
      <c r="C350" s="49" t="s">
        <v>6</v>
      </c>
      <c r="D350" s="11" t="s">
        <v>27</v>
      </c>
      <c r="E350" s="8">
        <f>E351+E352+E353+E354</f>
        <v>518.3000000000001</v>
      </c>
      <c r="F350" s="8">
        <f>F351+F352+F353+F354</f>
        <v>263.6</v>
      </c>
      <c r="G350" s="8">
        <f>G351+G352+G353+G354</f>
        <v>5591</v>
      </c>
      <c r="H350" s="8">
        <f>H351+H352+H353+H354</f>
        <v>0</v>
      </c>
      <c r="I350" s="8">
        <f>I351+I352+I353+I354</f>
        <v>14834.3</v>
      </c>
      <c r="J350" s="8">
        <f>I350+H350+G350+F350+E350</f>
        <v>21207.199999999997</v>
      </c>
      <c r="K350" s="6"/>
    </row>
    <row r="351" spans="2:11" ht="15.75">
      <c r="B351" s="64"/>
      <c r="C351" s="50"/>
      <c r="D351" s="11" t="s">
        <v>28</v>
      </c>
      <c r="E351" s="8">
        <v>378.8</v>
      </c>
      <c r="F351" s="8">
        <v>263.6</v>
      </c>
      <c r="G351" s="8">
        <f>G357+G363</f>
        <v>609.7</v>
      </c>
      <c r="H351" s="8">
        <v>0</v>
      </c>
      <c r="I351" s="8">
        <v>1722.9</v>
      </c>
      <c r="J351" s="8">
        <f>I351+H351+G351+F351+E351</f>
        <v>2975.0000000000005</v>
      </c>
      <c r="K351" s="6"/>
    </row>
    <row r="352" spans="2:11" ht="15.75">
      <c r="B352" s="64"/>
      <c r="C352" s="50"/>
      <c r="D352" s="11" t="s">
        <v>29</v>
      </c>
      <c r="E352" s="13">
        <v>124.4</v>
      </c>
      <c r="F352" s="13">
        <v>0</v>
      </c>
      <c r="G352" s="8">
        <f>G364</f>
        <v>4533.7</v>
      </c>
      <c r="H352" s="8">
        <v>0</v>
      </c>
      <c r="I352" s="8">
        <v>13111.4</v>
      </c>
      <c r="J352" s="8">
        <f aca="true" t="shared" si="19" ref="J352:J367">I352+H352+G352+F352+E352</f>
        <v>17769.5</v>
      </c>
      <c r="K352" s="19"/>
    </row>
    <row r="353" spans="2:11" ht="15.75">
      <c r="B353" s="64"/>
      <c r="C353" s="50"/>
      <c r="D353" s="11" t="s">
        <v>30</v>
      </c>
      <c r="E353" s="13">
        <v>15.1</v>
      </c>
      <c r="F353" s="13"/>
      <c r="G353" s="8">
        <f>G365</f>
        <v>447.6</v>
      </c>
      <c r="H353" s="8"/>
      <c r="I353" s="8"/>
      <c r="J353" s="8">
        <f t="shared" si="19"/>
        <v>462.70000000000005</v>
      </c>
      <c r="K353" s="19"/>
    </row>
    <row r="354" spans="2:11" ht="15.75">
      <c r="B354" s="64"/>
      <c r="C354" s="50"/>
      <c r="D354" s="11" t="s">
        <v>31</v>
      </c>
      <c r="E354" s="13"/>
      <c r="F354" s="13"/>
      <c r="G354" s="8">
        <v>0</v>
      </c>
      <c r="H354" s="8"/>
      <c r="I354" s="8"/>
      <c r="J354" s="8">
        <f t="shared" si="19"/>
        <v>0</v>
      </c>
      <c r="K354" s="19"/>
    </row>
    <row r="355" spans="2:11" ht="15.75">
      <c r="B355" s="65"/>
      <c r="C355" s="51"/>
      <c r="D355" s="11" t="s">
        <v>32</v>
      </c>
      <c r="E355" s="8"/>
      <c r="F355" s="8"/>
      <c r="G355" s="8"/>
      <c r="H355" s="8"/>
      <c r="I355" s="8"/>
      <c r="J355" s="8">
        <f t="shared" si="19"/>
        <v>0</v>
      </c>
      <c r="K355" s="6"/>
    </row>
    <row r="356" spans="2:11" ht="15.75">
      <c r="B356" s="63" t="s">
        <v>109</v>
      </c>
      <c r="C356" s="49" t="s">
        <v>6</v>
      </c>
      <c r="D356" s="11" t="s">
        <v>27</v>
      </c>
      <c r="E356" s="8">
        <f>E357+E358+E359+E360+E361</f>
        <v>0</v>
      </c>
      <c r="F356" s="8">
        <f>F357+F358+F359+F360+F361</f>
        <v>263.6</v>
      </c>
      <c r="G356" s="8">
        <f>G357+G358+G359+G360</f>
        <v>234.8</v>
      </c>
      <c r="H356" s="8">
        <f>H357+H358+H359+H360</f>
        <v>0</v>
      </c>
      <c r="I356" s="8">
        <f>I357+I358+I359+I360</f>
        <v>736</v>
      </c>
      <c r="J356" s="8">
        <f t="shared" si="19"/>
        <v>1234.4</v>
      </c>
      <c r="K356" s="6"/>
    </row>
    <row r="357" spans="2:11" ht="15.75">
      <c r="B357" s="64"/>
      <c r="C357" s="50"/>
      <c r="D357" s="11" t="s">
        <v>28</v>
      </c>
      <c r="E357" s="8"/>
      <c r="F357" s="8">
        <v>263.6</v>
      </c>
      <c r="G357" s="8">
        <v>234.8</v>
      </c>
      <c r="H357" s="8">
        <v>0</v>
      </c>
      <c r="I357" s="8">
        <v>736</v>
      </c>
      <c r="J357" s="8">
        <f t="shared" si="19"/>
        <v>1234.4</v>
      </c>
      <c r="K357" s="6"/>
    </row>
    <row r="358" spans="2:11" ht="15.75">
      <c r="B358" s="64"/>
      <c r="C358" s="50"/>
      <c r="D358" s="11" t="s">
        <v>29</v>
      </c>
      <c r="E358" s="8"/>
      <c r="F358" s="8"/>
      <c r="G358" s="8"/>
      <c r="H358" s="8"/>
      <c r="I358" s="8"/>
      <c r="J358" s="8">
        <f t="shared" si="19"/>
        <v>0</v>
      </c>
      <c r="K358" s="6"/>
    </row>
    <row r="359" spans="2:11" ht="15.75">
      <c r="B359" s="64"/>
      <c r="C359" s="50"/>
      <c r="D359" s="11" t="s">
        <v>30</v>
      </c>
      <c r="E359" s="8"/>
      <c r="F359" s="8"/>
      <c r="G359" s="8"/>
      <c r="H359" s="8"/>
      <c r="I359" s="8"/>
      <c r="J359" s="8">
        <f t="shared" si="19"/>
        <v>0</v>
      </c>
      <c r="K359" s="6"/>
    </row>
    <row r="360" spans="2:11" ht="15.75">
      <c r="B360" s="64"/>
      <c r="C360" s="50"/>
      <c r="D360" s="11" t="s">
        <v>31</v>
      </c>
      <c r="E360" s="8"/>
      <c r="F360" s="8"/>
      <c r="G360" s="8"/>
      <c r="H360" s="8"/>
      <c r="I360" s="8"/>
      <c r="J360" s="8">
        <f t="shared" si="19"/>
        <v>0</v>
      </c>
      <c r="K360" s="6"/>
    </row>
    <row r="361" spans="2:11" ht="15.75">
      <c r="B361" s="65"/>
      <c r="C361" s="51"/>
      <c r="D361" s="11" t="s">
        <v>32</v>
      </c>
      <c r="E361" s="8"/>
      <c r="F361" s="8"/>
      <c r="G361" s="8"/>
      <c r="H361" s="8"/>
      <c r="I361" s="8"/>
      <c r="J361" s="8">
        <f t="shared" si="19"/>
        <v>0</v>
      </c>
      <c r="K361" s="6"/>
    </row>
    <row r="362" spans="2:11" ht="15.75">
      <c r="B362" s="63" t="s">
        <v>102</v>
      </c>
      <c r="C362" s="39" t="s">
        <v>38</v>
      </c>
      <c r="D362" s="11" t="s">
        <v>27</v>
      </c>
      <c r="E362" s="8">
        <f>E363+E364+E365+E366+E367</f>
        <v>0</v>
      </c>
      <c r="F362" s="8">
        <f>F363+F364+F365+F366+F367</f>
        <v>0</v>
      </c>
      <c r="G362" s="8">
        <f>G363+G364+G365+G366</f>
        <v>5356.2</v>
      </c>
      <c r="H362" s="8">
        <f>H363+H364+H365+H366</f>
        <v>0</v>
      </c>
      <c r="I362" s="8">
        <f>I363+I364+I365+I366</f>
        <v>14098.3</v>
      </c>
      <c r="J362" s="8">
        <f t="shared" si="19"/>
        <v>19454.5</v>
      </c>
      <c r="K362" s="6"/>
    </row>
    <row r="363" spans="2:11" ht="15.75">
      <c r="B363" s="64"/>
      <c r="C363" s="39"/>
      <c r="D363" s="11" t="s">
        <v>28</v>
      </c>
      <c r="E363" s="8"/>
      <c r="F363" s="8"/>
      <c r="G363" s="8">
        <v>374.9</v>
      </c>
      <c r="H363" s="8">
        <v>0</v>
      </c>
      <c r="I363" s="8">
        <v>986.9</v>
      </c>
      <c r="J363" s="8">
        <f t="shared" si="19"/>
        <v>1361.8</v>
      </c>
      <c r="K363" s="6"/>
    </row>
    <row r="364" spans="2:11" ht="15.75">
      <c r="B364" s="64"/>
      <c r="C364" s="39"/>
      <c r="D364" s="11" t="s">
        <v>29</v>
      </c>
      <c r="E364" s="8"/>
      <c r="F364" s="8"/>
      <c r="G364" s="8">
        <v>4533.7</v>
      </c>
      <c r="H364" s="8"/>
      <c r="I364" s="8">
        <v>13111.4</v>
      </c>
      <c r="J364" s="8">
        <f t="shared" si="19"/>
        <v>17645.1</v>
      </c>
      <c r="K364" s="6"/>
    </row>
    <row r="365" spans="2:11" ht="15.75">
      <c r="B365" s="64"/>
      <c r="C365" s="39"/>
      <c r="D365" s="11" t="s">
        <v>30</v>
      </c>
      <c r="E365" s="8"/>
      <c r="F365" s="8"/>
      <c r="G365" s="8">
        <v>447.6</v>
      </c>
      <c r="H365" s="8"/>
      <c r="I365" s="8"/>
      <c r="J365" s="8">
        <f t="shared" si="19"/>
        <v>447.6</v>
      </c>
      <c r="K365" s="6"/>
    </row>
    <row r="366" spans="2:11" ht="15.75">
      <c r="B366" s="64"/>
      <c r="C366" s="39"/>
      <c r="D366" s="11" t="s">
        <v>31</v>
      </c>
      <c r="E366" s="8"/>
      <c r="F366" s="8"/>
      <c r="G366" s="8"/>
      <c r="H366" s="8"/>
      <c r="I366" s="8"/>
      <c r="J366" s="8">
        <f t="shared" si="19"/>
        <v>0</v>
      </c>
      <c r="K366" s="6"/>
    </row>
    <row r="367" spans="2:11" ht="15.75">
      <c r="B367" s="65"/>
      <c r="C367" s="39"/>
      <c r="D367" s="11" t="s">
        <v>32</v>
      </c>
      <c r="E367" s="8"/>
      <c r="F367" s="8"/>
      <c r="G367" s="8"/>
      <c r="H367" s="8"/>
      <c r="I367" s="8"/>
      <c r="J367" s="8">
        <f t="shared" si="19"/>
        <v>0</v>
      </c>
      <c r="K367" s="6"/>
    </row>
    <row r="368" spans="2:11" ht="15.75">
      <c r="B368" s="89" t="s">
        <v>103</v>
      </c>
      <c r="C368" s="49" t="s">
        <v>6</v>
      </c>
      <c r="D368" s="11" t="s">
        <v>27</v>
      </c>
      <c r="E368" s="8">
        <f>E369+E370+E371+E372</f>
        <v>150</v>
      </c>
      <c r="F368" s="8">
        <f>F369+F370+F371+F372</f>
        <v>150</v>
      </c>
      <c r="G368" s="8">
        <f>G369+G370+G371+G372</f>
        <v>150</v>
      </c>
      <c r="H368" s="8">
        <f>H369+H370+H371+H372</f>
        <v>75</v>
      </c>
      <c r="I368" s="8">
        <f>I369+I370+I371+I372</f>
        <v>150</v>
      </c>
      <c r="J368" s="8">
        <f>I368+H368+G368+F368+E368</f>
        <v>675</v>
      </c>
      <c r="K368" s="6"/>
    </row>
    <row r="369" spans="2:11" ht="15.75">
      <c r="B369" s="90"/>
      <c r="C369" s="50"/>
      <c r="D369" s="11" t="s">
        <v>28</v>
      </c>
      <c r="E369" s="8">
        <v>150</v>
      </c>
      <c r="F369" s="8">
        <v>150</v>
      </c>
      <c r="G369" s="8">
        <v>150</v>
      </c>
      <c r="H369" s="8">
        <v>75</v>
      </c>
      <c r="I369" s="8">
        <v>150</v>
      </c>
      <c r="J369" s="8">
        <f>I369+H369+G369+F369+E369</f>
        <v>675</v>
      </c>
      <c r="K369" s="6"/>
    </row>
    <row r="370" spans="2:11" ht="15.75">
      <c r="B370" s="90"/>
      <c r="C370" s="50"/>
      <c r="D370" s="11" t="s">
        <v>29</v>
      </c>
      <c r="E370" s="8"/>
      <c r="F370" s="8"/>
      <c r="G370" s="8"/>
      <c r="H370" s="8"/>
      <c r="I370" s="8"/>
      <c r="J370" s="8"/>
      <c r="K370" s="6"/>
    </row>
    <row r="371" spans="2:11" ht="15.75">
      <c r="B371" s="90"/>
      <c r="C371" s="50"/>
      <c r="D371" s="11" t="s">
        <v>30</v>
      </c>
      <c r="E371" s="8"/>
      <c r="F371" s="8"/>
      <c r="G371" s="8"/>
      <c r="H371" s="8"/>
      <c r="I371" s="8"/>
      <c r="J371" s="8"/>
      <c r="K371" s="6"/>
    </row>
    <row r="372" spans="2:11" ht="15.75">
      <c r="B372" s="90"/>
      <c r="C372" s="50"/>
      <c r="D372" s="11" t="s">
        <v>31</v>
      </c>
      <c r="E372" s="8"/>
      <c r="F372" s="8"/>
      <c r="G372" s="8"/>
      <c r="H372" s="8"/>
      <c r="I372" s="8"/>
      <c r="J372" s="8"/>
      <c r="K372" s="6"/>
    </row>
    <row r="373" spans="2:11" ht="15.75">
      <c r="B373" s="91"/>
      <c r="C373" s="51"/>
      <c r="D373" s="11" t="s">
        <v>32</v>
      </c>
      <c r="E373" s="8"/>
      <c r="F373" s="8"/>
      <c r="G373" s="8"/>
      <c r="H373" s="8"/>
      <c r="I373" s="8"/>
      <c r="J373" s="8"/>
      <c r="K373" s="6"/>
    </row>
    <row r="374" spans="2:11" ht="15.75">
      <c r="B374" s="63" t="s">
        <v>104</v>
      </c>
      <c r="C374" s="49" t="s">
        <v>6</v>
      </c>
      <c r="D374" s="11" t="s">
        <v>27</v>
      </c>
      <c r="E374" s="8">
        <f>E375+E376+E377+E378</f>
        <v>265.1</v>
      </c>
      <c r="F374" s="8">
        <f>F375+F376+F377+F378</f>
        <v>120</v>
      </c>
      <c r="G374" s="5">
        <v>0</v>
      </c>
      <c r="H374" s="5">
        <v>0</v>
      </c>
      <c r="I374" s="5">
        <v>0</v>
      </c>
      <c r="J374" s="8">
        <f>I374+H374+G374+F374+E374</f>
        <v>385.1</v>
      </c>
      <c r="K374" s="6"/>
    </row>
    <row r="375" spans="2:11" ht="15.75">
      <c r="B375" s="64"/>
      <c r="C375" s="50"/>
      <c r="D375" s="11" t="s">
        <v>28</v>
      </c>
      <c r="E375" s="8">
        <v>265.1</v>
      </c>
      <c r="F375" s="8">
        <v>120</v>
      </c>
      <c r="G375" s="5">
        <v>0</v>
      </c>
      <c r="H375" s="5">
        <v>0</v>
      </c>
      <c r="I375" s="5">
        <v>0</v>
      </c>
      <c r="J375" s="8">
        <f>I375+H375+G375+F375+E375</f>
        <v>385.1</v>
      </c>
      <c r="K375" s="6"/>
    </row>
    <row r="376" spans="2:11" ht="15.75">
      <c r="B376" s="64"/>
      <c r="C376" s="50"/>
      <c r="D376" s="11" t="s">
        <v>29</v>
      </c>
      <c r="E376" s="8">
        <v>0</v>
      </c>
      <c r="F376" s="8">
        <v>0</v>
      </c>
      <c r="G376" s="5">
        <f aca="true" t="shared" si="20" ref="G376:I385">G382</f>
        <v>0</v>
      </c>
      <c r="H376" s="5">
        <f t="shared" si="20"/>
        <v>0</v>
      </c>
      <c r="I376" s="5">
        <f t="shared" si="20"/>
        <v>0</v>
      </c>
      <c r="J376" s="8">
        <f>I376+H376+G376+F376+E376</f>
        <v>0</v>
      </c>
      <c r="K376" s="6"/>
    </row>
    <row r="377" spans="2:11" ht="15.75">
      <c r="B377" s="64"/>
      <c r="C377" s="50"/>
      <c r="D377" s="11" t="s">
        <v>30</v>
      </c>
      <c r="E377" s="8"/>
      <c r="F377" s="8"/>
      <c r="G377" s="5">
        <f t="shared" si="20"/>
        <v>0</v>
      </c>
      <c r="H377" s="5">
        <f t="shared" si="20"/>
        <v>0</v>
      </c>
      <c r="I377" s="5">
        <f t="shared" si="20"/>
        <v>0</v>
      </c>
      <c r="J377" s="8">
        <v>0</v>
      </c>
      <c r="K377" s="6"/>
    </row>
    <row r="378" spans="2:11" ht="15.75">
      <c r="B378" s="64"/>
      <c r="C378" s="50"/>
      <c r="D378" s="11" t="s">
        <v>31</v>
      </c>
      <c r="E378" s="8"/>
      <c r="F378" s="8"/>
      <c r="G378" s="5">
        <f t="shared" si="20"/>
        <v>0</v>
      </c>
      <c r="H378" s="5">
        <f t="shared" si="20"/>
        <v>0</v>
      </c>
      <c r="I378" s="5">
        <f t="shared" si="20"/>
        <v>0</v>
      </c>
      <c r="J378" s="8">
        <v>0</v>
      </c>
      <c r="K378" s="6"/>
    </row>
    <row r="379" spans="2:11" ht="15.75">
      <c r="B379" s="65"/>
      <c r="C379" s="51"/>
      <c r="D379" s="11" t="s">
        <v>32</v>
      </c>
      <c r="E379" s="8"/>
      <c r="F379" s="8"/>
      <c r="G379" s="5">
        <f t="shared" si="20"/>
        <v>0</v>
      </c>
      <c r="H379" s="5">
        <f t="shared" si="20"/>
        <v>0</v>
      </c>
      <c r="I379" s="5">
        <f t="shared" si="20"/>
        <v>0</v>
      </c>
      <c r="J379" s="8"/>
      <c r="K379" s="6"/>
    </row>
    <row r="380" spans="2:11" ht="15.75">
      <c r="B380" s="63" t="s">
        <v>105</v>
      </c>
      <c r="C380" s="49" t="s">
        <v>6</v>
      </c>
      <c r="D380" s="11" t="s">
        <v>27</v>
      </c>
      <c r="E380" s="8">
        <f>E381+E382+E383+E384</f>
        <v>459.8</v>
      </c>
      <c r="F380" s="8">
        <f>F381+F382+F383+F384</f>
        <v>243.7</v>
      </c>
      <c r="G380" s="8">
        <f>SUM(G381:G384)</f>
        <v>224.6</v>
      </c>
      <c r="H380" s="8">
        <f>H381</f>
        <v>379.2</v>
      </c>
      <c r="I380" s="8">
        <f>I381</f>
        <v>429.2</v>
      </c>
      <c r="J380" s="8">
        <f>I380+H380+G380+F380+E380</f>
        <v>1736.5</v>
      </c>
      <c r="K380" s="6"/>
    </row>
    <row r="381" spans="2:11" ht="15.75">
      <c r="B381" s="64"/>
      <c r="C381" s="50"/>
      <c r="D381" s="11" t="s">
        <v>28</v>
      </c>
      <c r="E381" s="8">
        <v>459.8</v>
      </c>
      <c r="F381" s="8">
        <v>243.7</v>
      </c>
      <c r="G381" s="8">
        <v>224.6</v>
      </c>
      <c r="H381" s="8">
        <v>379.2</v>
      </c>
      <c r="I381" s="8">
        <v>429.2</v>
      </c>
      <c r="J381" s="8">
        <f>I381+H381+G381+F381+E381</f>
        <v>1736.5</v>
      </c>
      <c r="K381" s="6"/>
    </row>
    <row r="382" spans="2:11" ht="15.75">
      <c r="B382" s="64"/>
      <c r="C382" s="50"/>
      <c r="D382" s="11" t="s">
        <v>29</v>
      </c>
      <c r="E382" s="8"/>
      <c r="F382" s="8"/>
      <c r="G382" s="8">
        <f t="shared" si="20"/>
        <v>0</v>
      </c>
      <c r="H382" s="8">
        <f t="shared" si="20"/>
        <v>0</v>
      </c>
      <c r="I382" s="8">
        <f t="shared" si="20"/>
        <v>0</v>
      </c>
      <c r="J382" s="8">
        <v>0</v>
      </c>
      <c r="K382" s="6"/>
    </row>
    <row r="383" spans="2:11" ht="15.75">
      <c r="B383" s="64"/>
      <c r="C383" s="50"/>
      <c r="D383" s="11" t="s">
        <v>30</v>
      </c>
      <c r="E383" s="8"/>
      <c r="F383" s="8"/>
      <c r="G383" s="8">
        <f t="shared" si="20"/>
        <v>0</v>
      </c>
      <c r="H383" s="8">
        <f t="shared" si="20"/>
        <v>0</v>
      </c>
      <c r="I383" s="8">
        <f t="shared" si="20"/>
        <v>0</v>
      </c>
      <c r="J383" s="8">
        <v>0</v>
      </c>
      <c r="K383" s="6"/>
    </row>
    <row r="384" spans="2:11" ht="15.75">
      <c r="B384" s="64"/>
      <c r="C384" s="50"/>
      <c r="D384" s="11" t="s">
        <v>31</v>
      </c>
      <c r="E384" s="8"/>
      <c r="F384" s="8"/>
      <c r="G384" s="8">
        <f t="shared" si="20"/>
        <v>0</v>
      </c>
      <c r="H384" s="8">
        <f t="shared" si="20"/>
        <v>0</v>
      </c>
      <c r="I384" s="8">
        <f t="shared" si="20"/>
        <v>0</v>
      </c>
      <c r="J384" s="8">
        <v>0</v>
      </c>
      <c r="K384" s="6"/>
    </row>
    <row r="385" spans="2:11" ht="15.75">
      <c r="B385" s="65"/>
      <c r="C385" s="51"/>
      <c r="D385" s="11" t="s">
        <v>32</v>
      </c>
      <c r="E385" s="8"/>
      <c r="F385" s="8"/>
      <c r="G385" s="8">
        <f t="shared" si="20"/>
        <v>0</v>
      </c>
      <c r="H385" s="8">
        <f t="shared" si="20"/>
        <v>0</v>
      </c>
      <c r="I385" s="8">
        <f t="shared" si="20"/>
        <v>0</v>
      </c>
      <c r="J385" s="8"/>
      <c r="K385" s="6"/>
    </row>
    <row r="386" spans="2:11" ht="15.75">
      <c r="B386" s="89" t="s">
        <v>106</v>
      </c>
      <c r="C386" s="49" t="s">
        <v>6</v>
      </c>
      <c r="D386" s="11" t="s">
        <v>27</v>
      </c>
      <c r="E386" s="8">
        <f>E387+E388+E389+E390</f>
        <v>0</v>
      </c>
      <c r="F386" s="8">
        <f>F387+F388+F389+F390</f>
        <v>0</v>
      </c>
      <c r="G386" s="8">
        <f>G387</f>
        <v>5</v>
      </c>
      <c r="H386" s="8">
        <f>H387</f>
        <v>120</v>
      </c>
      <c r="I386" s="8">
        <f>I387</f>
        <v>120</v>
      </c>
      <c r="J386" s="8">
        <f>I386+H386+G386+F386+E386</f>
        <v>245</v>
      </c>
      <c r="K386" s="6"/>
    </row>
    <row r="387" spans="2:11" ht="15.75">
      <c r="B387" s="90"/>
      <c r="C387" s="50"/>
      <c r="D387" s="11" t="s">
        <v>28</v>
      </c>
      <c r="E387" s="8">
        <v>0</v>
      </c>
      <c r="F387" s="8">
        <v>0</v>
      </c>
      <c r="G387" s="8">
        <v>5</v>
      </c>
      <c r="H387" s="8">
        <v>120</v>
      </c>
      <c r="I387" s="8">
        <v>120</v>
      </c>
      <c r="J387" s="8">
        <f>I387+H387+G387+F387+E387</f>
        <v>245</v>
      </c>
      <c r="K387" s="6"/>
    </row>
    <row r="388" spans="2:11" ht="15.75">
      <c r="B388" s="90"/>
      <c r="C388" s="50"/>
      <c r="D388" s="11" t="s">
        <v>29</v>
      </c>
      <c r="E388" s="8"/>
      <c r="F388" s="8"/>
      <c r="G388" s="8"/>
      <c r="H388" s="8"/>
      <c r="I388" s="8"/>
      <c r="J388" s="8">
        <v>0</v>
      </c>
      <c r="K388" s="6"/>
    </row>
    <row r="389" spans="2:11" ht="15.75">
      <c r="B389" s="90"/>
      <c r="C389" s="50"/>
      <c r="D389" s="11" t="s">
        <v>30</v>
      </c>
      <c r="E389" s="8"/>
      <c r="F389" s="8"/>
      <c r="G389" s="8"/>
      <c r="H389" s="8"/>
      <c r="I389" s="8"/>
      <c r="J389" s="8">
        <v>0</v>
      </c>
      <c r="K389" s="6"/>
    </row>
    <row r="390" spans="2:11" ht="15.75">
      <c r="B390" s="90"/>
      <c r="C390" s="50"/>
      <c r="D390" s="11" t="s">
        <v>31</v>
      </c>
      <c r="E390" s="8"/>
      <c r="F390" s="8"/>
      <c r="G390" s="8"/>
      <c r="H390" s="8"/>
      <c r="I390" s="8"/>
      <c r="J390" s="8">
        <v>0</v>
      </c>
      <c r="K390" s="6"/>
    </row>
    <row r="391" spans="2:11" ht="15.75">
      <c r="B391" s="91"/>
      <c r="C391" s="51"/>
      <c r="D391" s="11" t="s">
        <v>32</v>
      </c>
      <c r="E391" s="8"/>
      <c r="F391" s="8"/>
      <c r="G391" s="8"/>
      <c r="H391" s="8"/>
      <c r="I391" s="8"/>
      <c r="J391" s="8"/>
      <c r="K391" s="6"/>
    </row>
    <row r="392" spans="2:11" ht="15.75">
      <c r="B392" s="89" t="s">
        <v>107</v>
      </c>
      <c r="C392" s="49" t="s">
        <v>6</v>
      </c>
      <c r="D392" s="11" t="s">
        <v>27</v>
      </c>
      <c r="E392" s="8">
        <f>E393+E394+E395+E396</f>
        <v>0</v>
      </c>
      <c r="F392" s="8">
        <f>F393+F394+F395+F396</f>
        <v>0</v>
      </c>
      <c r="G392" s="8">
        <f>G393+G394+G395+G396+G397</f>
        <v>0.8</v>
      </c>
      <c r="H392" s="8">
        <f>H393+H394+H395+H396+H397</f>
        <v>100</v>
      </c>
      <c r="I392" s="8">
        <f>I393+I394+I395+I396+I397</f>
        <v>100</v>
      </c>
      <c r="J392" s="8">
        <f>I392+H392+G392+F392+E392</f>
        <v>200.8</v>
      </c>
      <c r="K392" s="6"/>
    </row>
    <row r="393" spans="2:11" ht="15.75">
      <c r="B393" s="90"/>
      <c r="C393" s="50"/>
      <c r="D393" s="11" t="s">
        <v>28</v>
      </c>
      <c r="E393" s="8">
        <v>0</v>
      </c>
      <c r="F393" s="8">
        <v>0</v>
      </c>
      <c r="G393" s="8">
        <v>0.8</v>
      </c>
      <c r="H393" s="8">
        <v>100</v>
      </c>
      <c r="I393" s="8">
        <v>100</v>
      </c>
      <c r="J393" s="8">
        <f>I393+H393+G393+F393+E393</f>
        <v>200.8</v>
      </c>
      <c r="K393" s="6"/>
    </row>
    <row r="394" spans="2:11" ht="15.75">
      <c r="B394" s="90"/>
      <c r="C394" s="50"/>
      <c r="D394" s="11" t="s">
        <v>29</v>
      </c>
      <c r="E394" s="8"/>
      <c r="F394" s="8"/>
      <c r="G394" s="8"/>
      <c r="H394" s="8"/>
      <c r="I394" s="8"/>
      <c r="J394" s="8">
        <v>0</v>
      </c>
      <c r="K394" s="6"/>
    </row>
    <row r="395" spans="2:11" ht="15.75">
      <c r="B395" s="90"/>
      <c r="C395" s="50"/>
      <c r="D395" s="11" t="s">
        <v>30</v>
      </c>
      <c r="E395" s="8"/>
      <c r="F395" s="8"/>
      <c r="G395" s="8"/>
      <c r="H395" s="8"/>
      <c r="I395" s="8"/>
      <c r="J395" s="8">
        <v>0</v>
      </c>
      <c r="K395" s="6"/>
    </row>
    <row r="396" spans="2:11" ht="15.75">
      <c r="B396" s="90"/>
      <c r="C396" s="50"/>
      <c r="D396" s="11" t="s">
        <v>31</v>
      </c>
      <c r="E396" s="8"/>
      <c r="F396" s="8"/>
      <c r="G396" s="8"/>
      <c r="H396" s="8"/>
      <c r="I396" s="8"/>
      <c r="J396" s="8">
        <v>0</v>
      </c>
      <c r="K396" s="6"/>
    </row>
    <row r="397" spans="2:11" ht="15.75">
      <c r="B397" s="91"/>
      <c r="C397" s="51"/>
      <c r="D397" s="11" t="s">
        <v>32</v>
      </c>
      <c r="E397" s="8"/>
      <c r="F397" s="8"/>
      <c r="G397" s="8"/>
      <c r="H397" s="8"/>
      <c r="I397" s="8"/>
      <c r="J397" s="8"/>
      <c r="K397" s="6"/>
    </row>
    <row r="398" spans="2:13" ht="15.75">
      <c r="B398" s="95" t="s">
        <v>62</v>
      </c>
      <c r="C398" s="45" t="s">
        <v>21</v>
      </c>
      <c r="D398" s="11" t="s">
        <v>27</v>
      </c>
      <c r="E398" s="5">
        <f aca="true" t="shared" si="21" ref="E398:F409">E404</f>
        <v>393.3</v>
      </c>
      <c r="F398" s="5">
        <f t="shared" si="21"/>
        <v>435.8</v>
      </c>
      <c r="G398" s="8">
        <f>G399+G400+G401+G402+G403</f>
        <v>447.5</v>
      </c>
      <c r="H398" s="8">
        <f>H399+H400+H401+H402+H403</f>
        <v>447.5</v>
      </c>
      <c r="I398" s="8">
        <f>I399+I400+I401+I402+I403</f>
        <v>249.6</v>
      </c>
      <c r="J398" s="5">
        <f aca="true" t="shared" si="22" ref="J398:J451">SUM(E398:I398)</f>
        <v>1973.6999999999998</v>
      </c>
      <c r="K398" s="6"/>
      <c r="L398" s="92"/>
      <c r="M398" s="93"/>
    </row>
    <row r="399" spans="2:13" ht="15.75">
      <c r="B399" s="95"/>
      <c r="C399" s="45"/>
      <c r="D399" s="11" t="s">
        <v>28</v>
      </c>
      <c r="E399" s="5">
        <f t="shared" si="21"/>
        <v>383.3</v>
      </c>
      <c r="F399" s="5">
        <f t="shared" si="21"/>
        <v>435.8</v>
      </c>
      <c r="G399" s="8">
        <f>G405</f>
        <v>447.5</v>
      </c>
      <c r="H399" s="8">
        <f>H405</f>
        <v>447.5</v>
      </c>
      <c r="I399" s="8">
        <f>I405</f>
        <v>249.6</v>
      </c>
      <c r="J399" s="5">
        <f t="shared" si="22"/>
        <v>1963.6999999999998</v>
      </c>
      <c r="K399" s="6"/>
      <c r="L399" s="92"/>
      <c r="M399" s="93"/>
    </row>
    <row r="400" spans="2:13" ht="15.75">
      <c r="B400" s="95"/>
      <c r="C400" s="45"/>
      <c r="D400" s="11" t="s">
        <v>29</v>
      </c>
      <c r="E400" s="5">
        <f t="shared" si="21"/>
        <v>0</v>
      </c>
      <c r="F400" s="5">
        <f t="shared" si="21"/>
        <v>0</v>
      </c>
      <c r="G400" s="8"/>
      <c r="H400" s="8"/>
      <c r="I400" s="8"/>
      <c r="J400" s="5">
        <f t="shared" si="22"/>
        <v>0</v>
      </c>
      <c r="K400" s="6"/>
      <c r="L400" s="92"/>
      <c r="M400" s="93"/>
    </row>
    <row r="401" spans="2:13" ht="15.75">
      <c r="B401" s="95"/>
      <c r="C401" s="45"/>
      <c r="D401" s="11" t="s">
        <v>30</v>
      </c>
      <c r="E401" s="5">
        <f t="shared" si="21"/>
        <v>0</v>
      </c>
      <c r="F401" s="5">
        <f t="shared" si="21"/>
        <v>0</v>
      </c>
      <c r="G401" s="8"/>
      <c r="H401" s="8"/>
      <c r="I401" s="8"/>
      <c r="J401" s="5">
        <f t="shared" si="22"/>
        <v>0</v>
      </c>
      <c r="K401" s="6"/>
      <c r="L401" s="92"/>
      <c r="M401" s="93"/>
    </row>
    <row r="402" spans="2:13" ht="15.75">
      <c r="B402" s="95"/>
      <c r="C402" s="45"/>
      <c r="D402" s="11" t="s">
        <v>31</v>
      </c>
      <c r="E402" s="5">
        <f t="shared" si="21"/>
        <v>0</v>
      </c>
      <c r="F402" s="5">
        <f t="shared" si="21"/>
        <v>0</v>
      </c>
      <c r="G402" s="8"/>
      <c r="H402" s="8"/>
      <c r="I402" s="8"/>
      <c r="J402" s="5">
        <f t="shared" si="22"/>
        <v>0</v>
      </c>
      <c r="K402" s="6"/>
      <c r="L402" s="92"/>
      <c r="M402" s="93"/>
    </row>
    <row r="403" spans="2:13" ht="15.75">
      <c r="B403" s="95"/>
      <c r="C403" s="45"/>
      <c r="D403" s="12" t="s">
        <v>32</v>
      </c>
      <c r="E403" s="5">
        <f t="shared" si="21"/>
        <v>0</v>
      </c>
      <c r="F403" s="5">
        <f t="shared" si="21"/>
        <v>0</v>
      </c>
      <c r="G403" s="8"/>
      <c r="H403" s="8"/>
      <c r="I403" s="8"/>
      <c r="J403" s="5">
        <f t="shared" si="22"/>
        <v>0</v>
      </c>
      <c r="K403" s="6"/>
      <c r="L403" s="92"/>
      <c r="M403" s="93"/>
    </row>
    <row r="404" spans="2:13" ht="15.75">
      <c r="B404" s="95"/>
      <c r="C404" s="49" t="s">
        <v>6</v>
      </c>
      <c r="D404" s="11" t="s">
        <v>27</v>
      </c>
      <c r="E404" s="8">
        <f t="shared" si="21"/>
        <v>393.3</v>
      </c>
      <c r="F404" s="8">
        <f t="shared" si="21"/>
        <v>435.8</v>
      </c>
      <c r="G404" s="8">
        <f>G405+G406+G407+G408+G409</f>
        <v>447.5</v>
      </c>
      <c r="H404" s="8">
        <f>H405+H406+H407+H408+H409</f>
        <v>447.5</v>
      </c>
      <c r="I404" s="8">
        <f>I405+I406+I407+I408+I409</f>
        <v>249.6</v>
      </c>
      <c r="J404" s="8">
        <f t="shared" si="22"/>
        <v>1973.6999999999998</v>
      </c>
      <c r="K404" s="6"/>
      <c r="L404" s="92"/>
      <c r="M404" s="93"/>
    </row>
    <row r="405" spans="2:13" ht="15.75">
      <c r="B405" s="95"/>
      <c r="C405" s="50"/>
      <c r="D405" s="11" t="s">
        <v>28</v>
      </c>
      <c r="E405" s="8">
        <f t="shared" si="21"/>
        <v>383.3</v>
      </c>
      <c r="F405" s="8">
        <f t="shared" si="21"/>
        <v>435.8</v>
      </c>
      <c r="G405" s="8">
        <f>G411</f>
        <v>447.5</v>
      </c>
      <c r="H405" s="8">
        <f>H411</f>
        <v>447.5</v>
      </c>
      <c r="I405" s="8">
        <v>249.6</v>
      </c>
      <c r="J405" s="8">
        <f t="shared" si="22"/>
        <v>1963.6999999999998</v>
      </c>
      <c r="K405" s="6"/>
      <c r="L405" s="92"/>
      <c r="M405" s="93"/>
    </row>
    <row r="406" spans="2:13" ht="15.75">
      <c r="B406" s="95"/>
      <c r="C406" s="50"/>
      <c r="D406" s="11" t="s">
        <v>29</v>
      </c>
      <c r="E406" s="8">
        <f t="shared" si="21"/>
        <v>0</v>
      </c>
      <c r="F406" s="8">
        <f t="shared" si="21"/>
        <v>0</v>
      </c>
      <c r="G406" s="8"/>
      <c r="H406" s="8"/>
      <c r="I406" s="8"/>
      <c r="J406" s="8">
        <f t="shared" si="22"/>
        <v>0</v>
      </c>
      <c r="K406" s="6"/>
      <c r="L406" s="92"/>
      <c r="M406" s="93"/>
    </row>
    <row r="407" spans="2:13" ht="15.75">
      <c r="B407" s="95"/>
      <c r="C407" s="50"/>
      <c r="D407" s="11" t="s">
        <v>30</v>
      </c>
      <c r="E407" s="8">
        <f t="shared" si="21"/>
        <v>0</v>
      </c>
      <c r="F407" s="8">
        <f t="shared" si="21"/>
        <v>0</v>
      </c>
      <c r="G407" s="8"/>
      <c r="H407" s="8"/>
      <c r="I407" s="8"/>
      <c r="J407" s="8">
        <f t="shared" si="22"/>
        <v>0</v>
      </c>
      <c r="K407" s="6"/>
      <c r="L407" s="92"/>
      <c r="M407" s="93"/>
    </row>
    <row r="408" spans="2:13" ht="15.75">
      <c r="B408" s="95"/>
      <c r="C408" s="50"/>
      <c r="D408" s="11" t="s">
        <v>31</v>
      </c>
      <c r="E408" s="8">
        <f t="shared" si="21"/>
        <v>0</v>
      </c>
      <c r="F408" s="8">
        <f t="shared" si="21"/>
        <v>0</v>
      </c>
      <c r="G408" s="8"/>
      <c r="H408" s="8"/>
      <c r="I408" s="8"/>
      <c r="J408" s="8">
        <f t="shared" si="22"/>
        <v>0</v>
      </c>
      <c r="K408" s="6"/>
      <c r="L408" s="92"/>
      <c r="M408" s="93"/>
    </row>
    <row r="409" spans="2:13" ht="15.75">
      <c r="B409" s="95"/>
      <c r="C409" s="51"/>
      <c r="D409" s="12" t="s">
        <v>32</v>
      </c>
      <c r="E409" s="8">
        <f t="shared" si="21"/>
        <v>0</v>
      </c>
      <c r="F409" s="8">
        <f t="shared" si="21"/>
        <v>0</v>
      </c>
      <c r="G409" s="8"/>
      <c r="H409" s="8"/>
      <c r="I409" s="8"/>
      <c r="J409" s="8">
        <f t="shared" si="22"/>
        <v>0</v>
      </c>
      <c r="K409" s="6"/>
      <c r="L409" s="92"/>
      <c r="M409" s="93"/>
    </row>
    <row r="410" spans="2:13" ht="15.75">
      <c r="B410" s="94" t="s">
        <v>2</v>
      </c>
      <c r="C410" s="49" t="s">
        <v>6</v>
      </c>
      <c r="D410" s="11" t="s">
        <v>27</v>
      </c>
      <c r="E410" s="8">
        <f>E416+E422+E428</f>
        <v>393.3</v>
      </c>
      <c r="F410" s="8">
        <f>F416+F422+F428</f>
        <v>435.8</v>
      </c>
      <c r="G410" s="5">
        <f>G411</f>
        <v>447.5</v>
      </c>
      <c r="H410" s="5">
        <f>H411</f>
        <v>447.5</v>
      </c>
      <c r="I410" s="5">
        <f>I411</f>
        <v>249.6</v>
      </c>
      <c r="J410" s="8">
        <f t="shared" si="22"/>
        <v>1973.6999999999998</v>
      </c>
      <c r="K410" s="6"/>
      <c r="L410" s="92"/>
      <c r="M410" s="93"/>
    </row>
    <row r="411" spans="2:13" ht="15.75">
      <c r="B411" s="94"/>
      <c r="C411" s="50"/>
      <c r="D411" s="11" t="s">
        <v>28</v>
      </c>
      <c r="E411" s="8">
        <v>383.3</v>
      </c>
      <c r="F411" s="8">
        <f>F417+F423+F429</f>
        <v>435.8</v>
      </c>
      <c r="G411" s="5">
        <f>G417+G423+G429</f>
        <v>447.5</v>
      </c>
      <c r="H411" s="5">
        <f>H417+H423+H429</f>
        <v>447.5</v>
      </c>
      <c r="I411" s="5">
        <f>I417+I423+I429</f>
        <v>249.6</v>
      </c>
      <c r="J411" s="8">
        <f t="shared" si="22"/>
        <v>1963.6999999999998</v>
      </c>
      <c r="K411" s="6"/>
      <c r="L411" s="92"/>
      <c r="M411" s="93"/>
    </row>
    <row r="412" spans="2:13" ht="15.75">
      <c r="B412" s="94"/>
      <c r="C412" s="50"/>
      <c r="D412" s="11" t="s">
        <v>29</v>
      </c>
      <c r="E412" s="8"/>
      <c r="F412" s="8"/>
      <c r="G412" s="8">
        <f aca="true" t="shared" si="23" ref="G412:I421">G418</f>
        <v>0</v>
      </c>
      <c r="H412" s="8">
        <f t="shared" si="23"/>
        <v>0</v>
      </c>
      <c r="I412" s="8">
        <f t="shared" si="23"/>
        <v>0</v>
      </c>
      <c r="J412" s="8">
        <f t="shared" si="22"/>
        <v>0</v>
      </c>
      <c r="K412" s="6"/>
      <c r="L412" s="92"/>
      <c r="M412" s="93"/>
    </row>
    <row r="413" spans="2:11" ht="15.75">
      <c r="B413" s="94"/>
      <c r="C413" s="50"/>
      <c r="D413" s="11" t="s">
        <v>30</v>
      </c>
      <c r="E413" s="8"/>
      <c r="F413" s="8"/>
      <c r="G413" s="8">
        <f t="shared" si="23"/>
        <v>0</v>
      </c>
      <c r="H413" s="8">
        <f t="shared" si="23"/>
        <v>0</v>
      </c>
      <c r="I413" s="8">
        <f t="shared" si="23"/>
        <v>0</v>
      </c>
      <c r="J413" s="8">
        <f t="shared" si="22"/>
        <v>0</v>
      </c>
      <c r="K413" s="6"/>
    </row>
    <row r="414" spans="2:11" ht="15.75">
      <c r="B414" s="94"/>
      <c r="C414" s="50"/>
      <c r="D414" s="11" t="s">
        <v>31</v>
      </c>
      <c r="E414" s="8"/>
      <c r="F414" s="8"/>
      <c r="G414" s="8">
        <f t="shared" si="23"/>
        <v>0</v>
      </c>
      <c r="H414" s="8">
        <f t="shared" si="23"/>
        <v>0</v>
      </c>
      <c r="I414" s="8">
        <f t="shared" si="23"/>
        <v>0</v>
      </c>
      <c r="J414" s="8">
        <f t="shared" si="22"/>
        <v>0</v>
      </c>
      <c r="K414" s="6"/>
    </row>
    <row r="415" spans="2:11" ht="15.75">
      <c r="B415" s="94"/>
      <c r="C415" s="51"/>
      <c r="D415" s="12" t="s">
        <v>32</v>
      </c>
      <c r="E415" s="8"/>
      <c r="F415" s="8"/>
      <c r="G415" s="8">
        <f t="shared" si="23"/>
        <v>0</v>
      </c>
      <c r="H415" s="8">
        <f t="shared" si="23"/>
        <v>0</v>
      </c>
      <c r="I415" s="8">
        <f t="shared" si="23"/>
        <v>0</v>
      </c>
      <c r="J415" s="8">
        <f t="shared" si="22"/>
        <v>0</v>
      </c>
      <c r="K415" s="6"/>
    </row>
    <row r="416" spans="2:11" ht="15.75">
      <c r="B416" s="54" t="s">
        <v>63</v>
      </c>
      <c r="C416" s="39" t="s">
        <v>64</v>
      </c>
      <c r="D416" s="11" t="s">
        <v>27</v>
      </c>
      <c r="E416" s="8">
        <f>E417+E418+E419+E420+E421</f>
        <v>0</v>
      </c>
      <c r="F416" s="8">
        <f>F417+F418+F419+F420+F421</f>
        <v>0</v>
      </c>
      <c r="G416" s="8">
        <f>G417</f>
        <v>19.7</v>
      </c>
      <c r="H416" s="8">
        <f>H417</f>
        <v>19.7</v>
      </c>
      <c r="I416" s="8">
        <f t="shared" si="23"/>
        <v>0</v>
      </c>
      <c r="J416" s="8">
        <f t="shared" si="22"/>
        <v>39.4</v>
      </c>
      <c r="K416" s="6"/>
    </row>
    <row r="417" spans="2:11" ht="15.75">
      <c r="B417" s="54"/>
      <c r="C417" s="39"/>
      <c r="D417" s="11" t="s">
        <v>28</v>
      </c>
      <c r="E417" s="8"/>
      <c r="F417" s="8">
        <v>0</v>
      </c>
      <c r="G417" s="8">
        <v>19.7</v>
      </c>
      <c r="H417" s="8">
        <v>19.7</v>
      </c>
      <c r="I417" s="8">
        <f t="shared" si="23"/>
        <v>0</v>
      </c>
      <c r="J417" s="8">
        <f t="shared" si="22"/>
        <v>39.4</v>
      </c>
      <c r="K417" s="6"/>
    </row>
    <row r="418" spans="2:11" ht="15.75">
      <c r="B418" s="54"/>
      <c r="C418" s="39"/>
      <c r="D418" s="11" t="s">
        <v>29</v>
      </c>
      <c r="E418" s="8"/>
      <c r="F418" s="8"/>
      <c r="G418" s="8">
        <f t="shared" si="23"/>
        <v>0</v>
      </c>
      <c r="H418" s="8">
        <f t="shared" si="23"/>
        <v>0</v>
      </c>
      <c r="I418" s="8">
        <f t="shared" si="23"/>
        <v>0</v>
      </c>
      <c r="J418" s="8">
        <f t="shared" si="22"/>
        <v>0</v>
      </c>
      <c r="K418" s="6"/>
    </row>
    <row r="419" spans="2:11" ht="15.75">
      <c r="B419" s="54"/>
      <c r="C419" s="39"/>
      <c r="D419" s="11" t="s">
        <v>30</v>
      </c>
      <c r="E419" s="8"/>
      <c r="F419" s="8"/>
      <c r="G419" s="8">
        <f t="shared" si="23"/>
        <v>0</v>
      </c>
      <c r="H419" s="8">
        <f t="shared" si="23"/>
        <v>0</v>
      </c>
      <c r="I419" s="8">
        <f t="shared" si="23"/>
        <v>0</v>
      </c>
      <c r="J419" s="8">
        <f t="shared" si="22"/>
        <v>0</v>
      </c>
      <c r="K419" s="6"/>
    </row>
    <row r="420" spans="2:11" ht="15.75">
      <c r="B420" s="54"/>
      <c r="C420" s="39"/>
      <c r="D420" s="11" t="s">
        <v>31</v>
      </c>
      <c r="E420" s="8"/>
      <c r="F420" s="8"/>
      <c r="G420" s="8">
        <f t="shared" si="23"/>
        <v>0</v>
      </c>
      <c r="H420" s="8">
        <f t="shared" si="23"/>
        <v>0</v>
      </c>
      <c r="I420" s="8">
        <f t="shared" si="23"/>
        <v>0</v>
      </c>
      <c r="J420" s="8">
        <f t="shared" si="22"/>
        <v>0</v>
      </c>
      <c r="K420" s="6"/>
    </row>
    <row r="421" spans="2:11" ht="15.75">
      <c r="B421" s="54"/>
      <c r="C421" s="39"/>
      <c r="D421" s="12" t="s">
        <v>32</v>
      </c>
      <c r="E421" s="8"/>
      <c r="F421" s="8"/>
      <c r="G421" s="8">
        <f t="shared" si="23"/>
        <v>0</v>
      </c>
      <c r="H421" s="8">
        <f t="shared" si="23"/>
        <v>0</v>
      </c>
      <c r="I421" s="8">
        <f t="shared" si="23"/>
        <v>0</v>
      </c>
      <c r="J421" s="8">
        <f t="shared" si="22"/>
        <v>0</v>
      </c>
      <c r="K421" s="6"/>
    </row>
    <row r="422" spans="2:11" ht="15.75">
      <c r="B422" s="58" t="s">
        <v>65</v>
      </c>
      <c r="C422" s="80" t="s">
        <v>64</v>
      </c>
      <c r="D422" s="11" t="s">
        <v>27</v>
      </c>
      <c r="E422" s="8">
        <f>E423+E424+E425+E426+E427</f>
        <v>0.8</v>
      </c>
      <c r="F422" s="8">
        <f>F423+F424+F425+F426+F427</f>
        <v>13.7</v>
      </c>
      <c r="G422" s="8">
        <f>G423+G424+G425+G426+G427</f>
        <v>25</v>
      </c>
      <c r="H422" s="8">
        <f>H423+H424+H425+H426+H427</f>
        <v>25</v>
      </c>
      <c r="I422" s="8">
        <f>I423+I424+I425+I426+I427</f>
        <v>0</v>
      </c>
      <c r="J422" s="8">
        <f t="shared" si="22"/>
        <v>64.5</v>
      </c>
      <c r="K422" s="6"/>
    </row>
    <row r="423" spans="2:11" ht="15.75">
      <c r="B423" s="59"/>
      <c r="C423" s="85"/>
      <c r="D423" s="11" t="s">
        <v>28</v>
      </c>
      <c r="E423" s="8">
        <v>0.8</v>
      </c>
      <c r="F423" s="8">
        <v>13.7</v>
      </c>
      <c r="G423" s="8">
        <v>25</v>
      </c>
      <c r="H423" s="8">
        <v>25</v>
      </c>
      <c r="I423" s="8">
        <v>0</v>
      </c>
      <c r="J423" s="8">
        <f t="shared" si="22"/>
        <v>64.5</v>
      </c>
      <c r="K423" s="6"/>
    </row>
    <row r="424" spans="2:11" ht="15.75">
      <c r="B424" s="59"/>
      <c r="C424" s="85"/>
      <c r="D424" s="11" t="s">
        <v>29</v>
      </c>
      <c r="E424" s="8"/>
      <c r="F424" s="8"/>
      <c r="G424" s="8"/>
      <c r="H424" s="8"/>
      <c r="I424" s="8"/>
      <c r="J424" s="8">
        <f t="shared" si="22"/>
        <v>0</v>
      </c>
      <c r="K424" s="6"/>
    </row>
    <row r="425" spans="2:11" ht="15.75">
      <c r="B425" s="59"/>
      <c r="C425" s="85"/>
      <c r="D425" s="11" t="s">
        <v>30</v>
      </c>
      <c r="E425" s="8"/>
      <c r="F425" s="8"/>
      <c r="G425" s="20"/>
      <c r="H425" s="20"/>
      <c r="I425" s="20"/>
      <c r="J425" s="8">
        <f t="shared" si="22"/>
        <v>0</v>
      </c>
      <c r="K425" s="6"/>
    </row>
    <row r="426" spans="2:11" ht="15.75">
      <c r="B426" s="59"/>
      <c r="C426" s="85"/>
      <c r="D426" s="11" t="s">
        <v>31</v>
      </c>
      <c r="E426" s="8"/>
      <c r="F426" s="8"/>
      <c r="G426" s="20"/>
      <c r="H426" s="20"/>
      <c r="I426" s="20"/>
      <c r="J426" s="8">
        <f t="shared" si="22"/>
        <v>0</v>
      </c>
      <c r="K426" s="6"/>
    </row>
    <row r="427" spans="2:11" ht="15.75">
      <c r="B427" s="60"/>
      <c r="C427" s="85"/>
      <c r="D427" s="12" t="s">
        <v>32</v>
      </c>
      <c r="E427" s="8"/>
      <c r="F427" s="8"/>
      <c r="G427" s="21"/>
      <c r="H427" s="21"/>
      <c r="I427" s="21"/>
      <c r="J427" s="8">
        <f t="shared" si="22"/>
        <v>0</v>
      </c>
      <c r="K427" s="6"/>
    </row>
    <row r="428" spans="2:11" ht="15.75">
      <c r="B428" s="54" t="s">
        <v>66</v>
      </c>
      <c r="C428" s="39" t="s">
        <v>52</v>
      </c>
      <c r="D428" s="11" t="s">
        <v>27</v>
      </c>
      <c r="E428" s="8">
        <f>E429+E430+E431+E432+E433</f>
        <v>392.5</v>
      </c>
      <c r="F428" s="8">
        <f>F429+F430+F431+F432+F433</f>
        <v>422.1</v>
      </c>
      <c r="G428" s="8">
        <f>G429+G430+G431+G432+G433</f>
        <v>402.8</v>
      </c>
      <c r="H428" s="8">
        <f>H429+H430+H431+H432+H433</f>
        <v>402.8</v>
      </c>
      <c r="I428" s="8">
        <f>I429+I430+I431+I432+I433</f>
        <v>249.6</v>
      </c>
      <c r="J428" s="8">
        <f t="shared" si="22"/>
        <v>1869.8</v>
      </c>
      <c r="K428" s="6"/>
    </row>
    <row r="429" spans="2:11" ht="15.75">
      <c r="B429" s="54"/>
      <c r="C429" s="39"/>
      <c r="D429" s="11" t="s">
        <v>28</v>
      </c>
      <c r="E429" s="8">
        <v>392.5</v>
      </c>
      <c r="F429" s="8">
        <v>422.1</v>
      </c>
      <c r="G429" s="8">
        <v>402.8</v>
      </c>
      <c r="H429" s="8">
        <v>402.8</v>
      </c>
      <c r="I429" s="8">
        <v>249.6</v>
      </c>
      <c r="J429" s="8">
        <f t="shared" si="22"/>
        <v>1869.8</v>
      </c>
      <c r="K429" s="6"/>
    </row>
    <row r="430" spans="2:11" ht="15.75">
      <c r="B430" s="54"/>
      <c r="C430" s="39"/>
      <c r="D430" s="11" t="s">
        <v>29</v>
      </c>
      <c r="E430" s="8"/>
      <c r="F430" s="8"/>
      <c r="G430" s="8"/>
      <c r="H430" s="8"/>
      <c r="I430" s="8"/>
      <c r="J430" s="8">
        <f t="shared" si="22"/>
        <v>0</v>
      </c>
      <c r="K430" s="6"/>
    </row>
    <row r="431" spans="2:11" ht="15.75">
      <c r="B431" s="54"/>
      <c r="C431" s="39"/>
      <c r="D431" s="11" t="s">
        <v>30</v>
      </c>
      <c r="E431" s="8"/>
      <c r="F431" s="8"/>
      <c r="G431" s="8"/>
      <c r="H431" s="8"/>
      <c r="I431" s="8"/>
      <c r="J431" s="8">
        <f t="shared" si="22"/>
        <v>0</v>
      </c>
      <c r="K431" s="6"/>
    </row>
    <row r="432" spans="2:11" ht="15.75">
      <c r="B432" s="54"/>
      <c r="C432" s="39"/>
      <c r="D432" s="11" t="s">
        <v>31</v>
      </c>
      <c r="E432" s="8"/>
      <c r="F432" s="8"/>
      <c r="G432" s="8"/>
      <c r="H432" s="8"/>
      <c r="I432" s="8"/>
      <c r="J432" s="8">
        <f t="shared" si="22"/>
        <v>0</v>
      </c>
      <c r="K432" s="6"/>
    </row>
    <row r="433" spans="2:11" ht="15.75">
      <c r="B433" s="54"/>
      <c r="C433" s="39"/>
      <c r="D433" s="12" t="s">
        <v>32</v>
      </c>
      <c r="E433" s="8"/>
      <c r="F433" s="8"/>
      <c r="G433" s="8"/>
      <c r="H433" s="8"/>
      <c r="I433" s="8"/>
      <c r="J433" s="8">
        <f t="shared" si="22"/>
        <v>0</v>
      </c>
      <c r="K433" s="6"/>
    </row>
    <row r="434" spans="2:11" ht="15.75">
      <c r="B434" s="96" t="s">
        <v>67</v>
      </c>
      <c r="C434" s="45" t="s">
        <v>21</v>
      </c>
      <c r="D434" s="11" t="s">
        <v>27</v>
      </c>
      <c r="E434" s="5">
        <f aca="true" t="shared" si="24" ref="E434:I445">E440</f>
        <v>7.5</v>
      </c>
      <c r="F434" s="5">
        <f t="shared" si="24"/>
        <v>45.5</v>
      </c>
      <c r="G434" s="5">
        <f t="shared" si="24"/>
        <v>0</v>
      </c>
      <c r="H434" s="5">
        <f t="shared" si="24"/>
        <v>0</v>
      </c>
      <c r="I434" s="5">
        <f t="shared" si="24"/>
        <v>0</v>
      </c>
      <c r="J434" s="5">
        <f t="shared" si="22"/>
        <v>53</v>
      </c>
      <c r="K434" s="6"/>
    </row>
    <row r="435" spans="2:11" ht="15.75">
      <c r="B435" s="96"/>
      <c r="C435" s="45"/>
      <c r="D435" s="11" t="s">
        <v>28</v>
      </c>
      <c r="E435" s="5">
        <f t="shared" si="24"/>
        <v>7.5</v>
      </c>
      <c r="F435" s="5">
        <f t="shared" si="24"/>
        <v>45.5</v>
      </c>
      <c r="G435" s="5">
        <f t="shared" si="24"/>
        <v>0</v>
      </c>
      <c r="H435" s="5">
        <f>H441</f>
        <v>0</v>
      </c>
      <c r="I435" s="5">
        <f>I441</f>
        <v>0</v>
      </c>
      <c r="J435" s="5">
        <f>SUM(E435:I435)</f>
        <v>53</v>
      </c>
      <c r="K435" s="6"/>
    </row>
    <row r="436" spans="2:11" ht="15.75">
      <c r="B436" s="96"/>
      <c r="C436" s="45"/>
      <c r="D436" s="11" t="s">
        <v>29</v>
      </c>
      <c r="E436" s="8">
        <f t="shared" si="24"/>
        <v>0</v>
      </c>
      <c r="F436" s="8">
        <f t="shared" si="24"/>
        <v>0</v>
      </c>
      <c r="G436" s="8">
        <f t="shared" si="24"/>
        <v>0</v>
      </c>
      <c r="H436" s="8">
        <f t="shared" si="24"/>
        <v>0</v>
      </c>
      <c r="I436" s="8">
        <f t="shared" si="24"/>
        <v>0</v>
      </c>
      <c r="J436" s="8">
        <f t="shared" si="22"/>
        <v>0</v>
      </c>
      <c r="K436" s="6"/>
    </row>
    <row r="437" spans="2:11" ht="15.75">
      <c r="B437" s="96"/>
      <c r="C437" s="45"/>
      <c r="D437" s="11" t="s">
        <v>30</v>
      </c>
      <c r="E437" s="8">
        <f t="shared" si="24"/>
        <v>0</v>
      </c>
      <c r="F437" s="8">
        <f t="shared" si="24"/>
        <v>0</v>
      </c>
      <c r="G437" s="8">
        <f t="shared" si="24"/>
        <v>0</v>
      </c>
      <c r="H437" s="8">
        <f t="shared" si="24"/>
        <v>0</v>
      </c>
      <c r="I437" s="8">
        <f t="shared" si="24"/>
        <v>0</v>
      </c>
      <c r="J437" s="8">
        <f t="shared" si="22"/>
        <v>0</v>
      </c>
      <c r="K437" s="6"/>
    </row>
    <row r="438" spans="2:11" ht="15.75">
      <c r="B438" s="96"/>
      <c r="C438" s="45"/>
      <c r="D438" s="11" t="s">
        <v>31</v>
      </c>
      <c r="E438" s="8">
        <f t="shared" si="24"/>
        <v>0</v>
      </c>
      <c r="F438" s="8">
        <f t="shared" si="24"/>
        <v>0</v>
      </c>
      <c r="G438" s="8">
        <f t="shared" si="24"/>
        <v>0</v>
      </c>
      <c r="H438" s="8">
        <f t="shared" si="24"/>
        <v>0</v>
      </c>
      <c r="I438" s="8">
        <f t="shared" si="24"/>
        <v>0</v>
      </c>
      <c r="J438" s="8">
        <f t="shared" si="22"/>
        <v>0</v>
      </c>
      <c r="K438" s="6"/>
    </row>
    <row r="439" spans="2:11" ht="15.75">
      <c r="B439" s="96"/>
      <c r="C439" s="45"/>
      <c r="D439" s="12" t="s">
        <v>32</v>
      </c>
      <c r="E439" s="8">
        <f t="shared" si="24"/>
        <v>0</v>
      </c>
      <c r="F439" s="8">
        <f t="shared" si="24"/>
        <v>0</v>
      </c>
      <c r="G439" s="8">
        <f t="shared" si="24"/>
        <v>0</v>
      </c>
      <c r="H439" s="8">
        <f t="shared" si="24"/>
        <v>0</v>
      </c>
      <c r="I439" s="8">
        <f t="shared" si="24"/>
        <v>0</v>
      </c>
      <c r="J439" s="8">
        <f t="shared" si="22"/>
        <v>0</v>
      </c>
      <c r="K439" s="6"/>
    </row>
    <row r="440" spans="2:11" ht="15.75">
      <c r="B440" s="96"/>
      <c r="C440" s="49" t="s">
        <v>6</v>
      </c>
      <c r="D440" s="11" t="s">
        <v>27</v>
      </c>
      <c r="E440" s="8">
        <f t="shared" si="24"/>
        <v>7.5</v>
      </c>
      <c r="F440" s="8">
        <f t="shared" si="24"/>
        <v>45.5</v>
      </c>
      <c r="G440" s="8">
        <f t="shared" si="24"/>
        <v>0</v>
      </c>
      <c r="H440" s="8">
        <f t="shared" si="24"/>
        <v>0</v>
      </c>
      <c r="I440" s="8">
        <f t="shared" si="24"/>
        <v>0</v>
      </c>
      <c r="J440" s="8">
        <f t="shared" si="22"/>
        <v>53</v>
      </c>
      <c r="K440" s="6"/>
    </row>
    <row r="441" spans="2:11" ht="15.75">
      <c r="B441" s="96"/>
      <c r="C441" s="50"/>
      <c r="D441" s="11" t="s">
        <v>28</v>
      </c>
      <c r="E441" s="8">
        <f t="shared" si="24"/>
        <v>7.5</v>
      </c>
      <c r="F441" s="8">
        <f t="shared" si="24"/>
        <v>45.5</v>
      </c>
      <c r="G441" s="8">
        <f t="shared" si="24"/>
        <v>0</v>
      </c>
      <c r="H441" s="8">
        <f t="shared" si="24"/>
        <v>0</v>
      </c>
      <c r="I441" s="8">
        <f t="shared" si="24"/>
        <v>0</v>
      </c>
      <c r="J441" s="8">
        <f t="shared" si="22"/>
        <v>53</v>
      </c>
      <c r="K441" s="6"/>
    </row>
    <row r="442" spans="2:11" ht="15.75">
      <c r="B442" s="96"/>
      <c r="C442" s="50"/>
      <c r="D442" s="11" t="s">
        <v>29</v>
      </c>
      <c r="E442" s="8">
        <f t="shared" si="24"/>
        <v>0</v>
      </c>
      <c r="F442" s="8">
        <f t="shared" si="24"/>
        <v>0</v>
      </c>
      <c r="G442" s="8">
        <f t="shared" si="24"/>
        <v>0</v>
      </c>
      <c r="H442" s="8">
        <f t="shared" si="24"/>
        <v>0</v>
      </c>
      <c r="I442" s="8">
        <f t="shared" si="24"/>
        <v>0</v>
      </c>
      <c r="J442" s="8">
        <f t="shared" si="22"/>
        <v>0</v>
      </c>
      <c r="K442" s="6"/>
    </row>
    <row r="443" spans="2:11" ht="15.75">
      <c r="B443" s="96"/>
      <c r="C443" s="50"/>
      <c r="D443" s="11" t="s">
        <v>30</v>
      </c>
      <c r="E443" s="8">
        <f t="shared" si="24"/>
        <v>0</v>
      </c>
      <c r="F443" s="8">
        <f t="shared" si="24"/>
        <v>0</v>
      </c>
      <c r="G443" s="8">
        <f t="shared" si="24"/>
        <v>0</v>
      </c>
      <c r="H443" s="8">
        <f t="shared" si="24"/>
        <v>0</v>
      </c>
      <c r="I443" s="8">
        <f t="shared" si="24"/>
        <v>0</v>
      </c>
      <c r="J443" s="8">
        <f t="shared" si="22"/>
        <v>0</v>
      </c>
      <c r="K443" s="6"/>
    </row>
    <row r="444" spans="2:11" ht="15.75">
      <c r="B444" s="96"/>
      <c r="C444" s="50"/>
      <c r="D444" s="11" t="s">
        <v>31</v>
      </c>
      <c r="E444" s="8">
        <f t="shared" si="24"/>
        <v>0</v>
      </c>
      <c r="F444" s="8">
        <f t="shared" si="24"/>
        <v>0</v>
      </c>
      <c r="G444" s="8">
        <f t="shared" si="24"/>
        <v>0</v>
      </c>
      <c r="H444" s="8">
        <f t="shared" si="24"/>
        <v>0</v>
      </c>
      <c r="I444" s="8">
        <f t="shared" si="24"/>
        <v>0</v>
      </c>
      <c r="J444" s="8">
        <f t="shared" si="22"/>
        <v>0</v>
      </c>
      <c r="K444" s="6"/>
    </row>
    <row r="445" spans="2:11" ht="15.75">
      <c r="B445" s="96"/>
      <c r="C445" s="51"/>
      <c r="D445" s="12" t="s">
        <v>32</v>
      </c>
      <c r="E445" s="8">
        <f t="shared" si="24"/>
        <v>0</v>
      </c>
      <c r="F445" s="8">
        <f t="shared" si="24"/>
        <v>0</v>
      </c>
      <c r="G445" s="8">
        <f t="shared" si="24"/>
        <v>0</v>
      </c>
      <c r="H445" s="8">
        <f t="shared" si="24"/>
        <v>0</v>
      </c>
      <c r="I445" s="8">
        <f t="shared" si="24"/>
        <v>0</v>
      </c>
      <c r="J445" s="8">
        <f t="shared" si="22"/>
        <v>0</v>
      </c>
      <c r="K445" s="6"/>
    </row>
    <row r="446" spans="2:11" ht="15.75">
      <c r="B446" s="89" t="s">
        <v>68</v>
      </c>
      <c r="C446" s="49" t="s">
        <v>6</v>
      </c>
      <c r="D446" s="11" t="s">
        <v>27</v>
      </c>
      <c r="E446" s="8">
        <f>E447+E448+E449+E450+E451</f>
        <v>7.5</v>
      </c>
      <c r="F446" s="8">
        <f>F447+F448+F449+F450+F451</f>
        <v>45.5</v>
      </c>
      <c r="G446" s="8">
        <f>G447+G448+G449+G450+G451</f>
        <v>0</v>
      </c>
      <c r="H446" s="8">
        <f>H447+H448+H449+H450+H451</f>
        <v>0</v>
      </c>
      <c r="I446" s="8">
        <f>I447+I448+I449+I450+I451</f>
        <v>0</v>
      </c>
      <c r="J446" s="8">
        <f t="shared" si="22"/>
        <v>53</v>
      </c>
      <c r="K446" s="6"/>
    </row>
    <row r="447" spans="2:11" ht="15.75">
      <c r="B447" s="90"/>
      <c r="C447" s="50"/>
      <c r="D447" s="11" t="s">
        <v>28</v>
      </c>
      <c r="E447" s="8">
        <v>7.5</v>
      </c>
      <c r="F447" s="8">
        <v>45.5</v>
      </c>
      <c r="G447" s="8">
        <v>0</v>
      </c>
      <c r="H447" s="8">
        <v>0</v>
      </c>
      <c r="I447" s="8">
        <v>0</v>
      </c>
      <c r="J447" s="8">
        <f t="shared" si="22"/>
        <v>53</v>
      </c>
      <c r="K447" s="6"/>
    </row>
    <row r="448" spans="2:11" ht="15.75">
      <c r="B448" s="90"/>
      <c r="C448" s="50"/>
      <c r="D448" s="11" t="s">
        <v>29</v>
      </c>
      <c r="E448" s="8"/>
      <c r="F448" s="8"/>
      <c r="G448" s="8"/>
      <c r="H448" s="8"/>
      <c r="I448" s="8"/>
      <c r="J448" s="8">
        <f t="shared" si="22"/>
        <v>0</v>
      </c>
      <c r="K448" s="6"/>
    </row>
    <row r="449" spans="2:10" ht="15.75">
      <c r="B449" s="90"/>
      <c r="C449" s="50"/>
      <c r="D449" s="11" t="s">
        <v>30</v>
      </c>
      <c r="E449" s="20"/>
      <c r="F449" s="20"/>
      <c r="G449" s="20"/>
      <c r="H449" s="20"/>
      <c r="I449" s="20"/>
      <c r="J449" s="8">
        <f t="shared" si="22"/>
        <v>0</v>
      </c>
    </row>
    <row r="450" spans="2:10" ht="15.75">
      <c r="B450" s="90"/>
      <c r="C450" s="50"/>
      <c r="D450" s="11" t="s">
        <v>31</v>
      </c>
      <c r="E450" s="20"/>
      <c r="F450" s="20"/>
      <c r="G450" s="20"/>
      <c r="H450" s="20"/>
      <c r="I450" s="20"/>
      <c r="J450" s="8">
        <f t="shared" si="22"/>
        <v>0</v>
      </c>
    </row>
    <row r="451" spans="2:10" ht="15.75">
      <c r="B451" s="91"/>
      <c r="C451" s="51"/>
      <c r="D451" s="12" t="s">
        <v>32</v>
      </c>
      <c r="E451" s="21"/>
      <c r="F451" s="21"/>
      <c r="G451" s="21"/>
      <c r="H451" s="21"/>
      <c r="I451" s="21"/>
      <c r="J451" s="8">
        <f t="shared" si="22"/>
        <v>0</v>
      </c>
    </row>
  </sheetData>
  <sheetProtection/>
  <mergeCells count="162">
    <mergeCell ref="B140:B145"/>
    <mergeCell ref="C140:C145"/>
    <mergeCell ref="B134:B139"/>
    <mergeCell ref="C134:C139"/>
    <mergeCell ref="B122:B127"/>
    <mergeCell ref="B428:B433"/>
    <mergeCell ref="C428:C433"/>
    <mergeCell ref="B374:B379"/>
    <mergeCell ref="C374:C379"/>
    <mergeCell ref="B380:B385"/>
    <mergeCell ref="C380:C385"/>
    <mergeCell ref="B386:B391"/>
    <mergeCell ref="C386:C391"/>
    <mergeCell ref="B356:B361"/>
    <mergeCell ref="B434:B445"/>
    <mergeCell ref="C434:C439"/>
    <mergeCell ref="C440:C445"/>
    <mergeCell ref="B392:B397"/>
    <mergeCell ref="C392:C397"/>
    <mergeCell ref="C398:C403"/>
    <mergeCell ref="C356:C361"/>
    <mergeCell ref="B362:B367"/>
    <mergeCell ref="B446:B451"/>
    <mergeCell ref="C446:C451"/>
    <mergeCell ref="M408:M412"/>
    <mergeCell ref="B410:B415"/>
    <mergeCell ref="C410:C415"/>
    <mergeCell ref="B416:B421"/>
    <mergeCell ref="C416:C421"/>
    <mergeCell ref="B422:B427"/>
    <mergeCell ref="C422:C427"/>
    <mergeCell ref="B398:B409"/>
    <mergeCell ref="L398:L402"/>
    <mergeCell ref="M398:M402"/>
    <mergeCell ref="L403:L407"/>
    <mergeCell ref="M403:M407"/>
    <mergeCell ref="C404:C409"/>
    <mergeCell ref="L408:L412"/>
    <mergeCell ref="C362:C367"/>
    <mergeCell ref="B368:B373"/>
    <mergeCell ref="C368:C373"/>
    <mergeCell ref="B338:B343"/>
    <mergeCell ref="C338:C343"/>
    <mergeCell ref="B344:B349"/>
    <mergeCell ref="C344:C349"/>
    <mergeCell ref="B350:B355"/>
    <mergeCell ref="B314:B319"/>
    <mergeCell ref="C314:C319"/>
    <mergeCell ref="C350:C355"/>
    <mergeCell ref="B320:B325"/>
    <mergeCell ref="C320:C325"/>
    <mergeCell ref="B326:B331"/>
    <mergeCell ref="C326:C331"/>
    <mergeCell ref="B332:B337"/>
    <mergeCell ref="C332:C337"/>
    <mergeCell ref="B296:B301"/>
    <mergeCell ref="C296:C301"/>
    <mergeCell ref="B302:B307"/>
    <mergeCell ref="C302:C307"/>
    <mergeCell ref="B308:B313"/>
    <mergeCell ref="C308:C313"/>
    <mergeCell ref="B284:B289"/>
    <mergeCell ref="C284:C289"/>
    <mergeCell ref="B290:B295"/>
    <mergeCell ref="C290:C295"/>
    <mergeCell ref="C266:C271"/>
    <mergeCell ref="B254:B259"/>
    <mergeCell ref="B278:B283"/>
    <mergeCell ref="C278:C283"/>
    <mergeCell ref="B236:B241"/>
    <mergeCell ref="C236:C241"/>
    <mergeCell ref="B242:B247"/>
    <mergeCell ref="C242:C247"/>
    <mergeCell ref="B266:B271"/>
    <mergeCell ref="C254:C259"/>
    <mergeCell ref="B224:B229"/>
    <mergeCell ref="C224:C229"/>
    <mergeCell ref="B272:B277"/>
    <mergeCell ref="C272:C277"/>
    <mergeCell ref="B248:B253"/>
    <mergeCell ref="C248:C253"/>
    <mergeCell ref="B260:B265"/>
    <mergeCell ref="C260:C265"/>
    <mergeCell ref="B230:B235"/>
    <mergeCell ref="C230:C235"/>
    <mergeCell ref="B206:B211"/>
    <mergeCell ref="C206:C211"/>
    <mergeCell ref="B212:B217"/>
    <mergeCell ref="C212:C217"/>
    <mergeCell ref="B218:B223"/>
    <mergeCell ref="C218:C223"/>
    <mergeCell ref="B194:B205"/>
    <mergeCell ref="C194:C199"/>
    <mergeCell ref="C200:C205"/>
    <mergeCell ref="B164:B169"/>
    <mergeCell ref="C164:C169"/>
    <mergeCell ref="B182:B187"/>
    <mergeCell ref="C182:C187"/>
    <mergeCell ref="B188:B193"/>
    <mergeCell ref="C188:C193"/>
    <mergeCell ref="B170:B175"/>
    <mergeCell ref="C170:C175"/>
    <mergeCell ref="B176:B181"/>
    <mergeCell ref="C176:C181"/>
    <mergeCell ref="B116:B121"/>
    <mergeCell ref="C116:C121"/>
    <mergeCell ref="B152:B157"/>
    <mergeCell ref="C152:C157"/>
    <mergeCell ref="B158:B163"/>
    <mergeCell ref="C158:C163"/>
    <mergeCell ref="C122:C127"/>
    <mergeCell ref="B98:B103"/>
    <mergeCell ref="C98:C103"/>
    <mergeCell ref="B104:B109"/>
    <mergeCell ref="C104:C109"/>
    <mergeCell ref="B110:B115"/>
    <mergeCell ref="C110:C115"/>
    <mergeCell ref="B80:B85"/>
    <mergeCell ref="C80:C85"/>
    <mergeCell ref="B86:B91"/>
    <mergeCell ref="C86:C91"/>
    <mergeCell ref="B92:B97"/>
    <mergeCell ref="C92:C97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E16:J16"/>
    <mergeCell ref="B20:B31"/>
    <mergeCell ref="C20:C25"/>
    <mergeCell ref="C26:C31"/>
    <mergeCell ref="B32:B43"/>
    <mergeCell ref="C32:C37"/>
    <mergeCell ref="C38:C43"/>
    <mergeCell ref="B15:M15"/>
    <mergeCell ref="B16:B18"/>
    <mergeCell ref="B1:J1"/>
    <mergeCell ref="B2:J2"/>
    <mergeCell ref="B3:J3"/>
    <mergeCell ref="B4:J4"/>
    <mergeCell ref="A12:J12"/>
    <mergeCell ref="A13:J13"/>
    <mergeCell ref="C16:C18"/>
    <mergeCell ref="D16:D18"/>
    <mergeCell ref="B146:B151"/>
    <mergeCell ref="C146:C151"/>
    <mergeCell ref="B128:B133"/>
    <mergeCell ref="C128:C133"/>
    <mergeCell ref="A5:J5"/>
    <mergeCell ref="A6:J6"/>
    <mergeCell ref="A7:J7"/>
    <mergeCell ref="A8:J8"/>
    <mergeCell ref="A11:J11"/>
    <mergeCell ref="A14:J14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Елена Распопина</cp:lastModifiedBy>
  <cp:lastPrinted>2022-12-27T01:54:27Z</cp:lastPrinted>
  <dcterms:created xsi:type="dcterms:W3CDTF">2017-06-29T06:45:27Z</dcterms:created>
  <dcterms:modified xsi:type="dcterms:W3CDTF">2022-12-27T01:56:33Z</dcterms:modified>
  <cp:category/>
  <cp:version/>
  <cp:contentType/>
  <cp:contentStatus/>
</cp:coreProperties>
</file>